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94\AC\Temp\"/>
    </mc:Choice>
  </mc:AlternateContent>
  <xr:revisionPtr revIDLastSave="0" documentId="8_{AB77AB20-D67C-B04B-A410-00A490079615}" xr6:coauthVersionLast="36" xr6:coauthVersionMax="36" xr10:uidLastSave="{00000000-0000-0000-0000-000000000000}"/>
  <bookViews>
    <workbookView xWindow="32760" yWindow="32760" windowWidth="23040" windowHeight="8655" xr2:uid="{00000000-000D-0000-FFFF-FFFF00000000}"/>
  </bookViews>
  <sheets>
    <sheet name="дод.4" sheetId="6" r:id="rId1"/>
  </sheets>
  <definedNames>
    <definedName name="_xlnm.Print_Area" localSheetId="0">дод.4!$A$1:$L$72</definedName>
  </definedNames>
  <calcPr calcId="179020"/>
</workbook>
</file>

<file path=xl/calcChain.xml><?xml version="1.0" encoding="utf-8"?>
<calcChain xmlns="http://schemas.openxmlformats.org/spreadsheetml/2006/main">
  <c r="J42" i="6" l="1"/>
  <c r="J49" i="6"/>
  <c r="J52" i="6"/>
  <c r="J41" i="6"/>
  <c r="I57" i="6"/>
  <c r="F57" i="6"/>
  <c r="I56" i="6"/>
  <c r="F56" i="6"/>
  <c r="I55" i="6"/>
  <c r="F55" i="6"/>
  <c r="I54" i="6"/>
  <c r="F54" i="6"/>
  <c r="I53" i="6"/>
  <c r="F53" i="6"/>
  <c r="I51" i="6"/>
  <c r="F51" i="6"/>
  <c r="I50" i="6"/>
  <c r="F50" i="6"/>
  <c r="I48" i="6"/>
  <c r="F48" i="6"/>
  <c r="I47" i="6"/>
  <c r="F47" i="6"/>
  <c r="I46" i="6"/>
  <c r="F46" i="6"/>
  <c r="I45" i="6"/>
  <c r="F45" i="6"/>
  <c r="I44" i="6"/>
  <c r="F44" i="6"/>
  <c r="I43" i="6"/>
  <c r="F43" i="6"/>
  <c r="I59" i="6"/>
  <c r="F59" i="6"/>
  <c r="I60" i="6"/>
  <c r="F60" i="6"/>
  <c r="J11" i="6"/>
  <c r="I17" i="6"/>
  <c r="F17" i="6"/>
  <c r="I16" i="6"/>
  <c r="F16" i="6"/>
  <c r="K11" i="6"/>
  <c r="L11" i="6"/>
  <c r="L61" i="6"/>
  <c r="J61" i="6"/>
  <c r="G67" i="6"/>
  <c r="H67" i="6"/>
  <c r="I64" i="6"/>
  <c r="F64" i="6"/>
  <c r="I63" i="6"/>
  <c r="F63" i="6"/>
  <c r="I62" i="6"/>
  <c r="F62" i="6"/>
  <c r="I37" i="6"/>
  <c r="F37" i="6"/>
  <c r="L58" i="6"/>
  <c r="I15" i="6"/>
  <c r="F15" i="6"/>
  <c r="L26" i="6"/>
  <c r="I27" i="6"/>
  <c r="F27" i="6"/>
  <c r="F26" i="6"/>
  <c r="I30" i="6"/>
  <c r="F30" i="6"/>
  <c r="I38" i="6"/>
  <c r="F38" i="6"/>
  <c r="I36" i="6"/>
  <c r="F36" i="6"/>
  <c r="I35" i="6"/>
  <c r="F35" i="6"/>
  <c r="I34" i="6"/>
  <c r="F34" i="6"/>
  <c r="I33" i="6"/>
  <c r="F33" i="6"/>
  <c r="L32" i="6"/>
  <c r="K32" i="6"/>
  <c r="J32" i="6"/>
  <c r="I31" i="6"/>
  <c r="F31" i="6"/>
  <c r="I29" i="6"/>
  <c r="F29" i="6"/>
  <c r="L28" i="6"/>
  <c r="K28" i="6"/>
  <c r="J28" i="6"/>
  <c r="I25" i="6"/>
  <c r="F25" i="6"/>
  <c r="I24" i="6"/>
  <c r="F24" i="6"/>
  <c r="I23" i="6"/>
  <c r="F23" i="6"/>
  <c r="I22" i="6"/>
  <c r="F22" i="6"/>
  <c r="I21" i="6"/>
  <c r="F21" i="6"/>
  <c r="I20" i="6"/>
  <c r="F20" i="6"/>
  <c r="L19" i="6"/>
  <c r="K19" i="6"/>
  <c r="K18" i="6"/>
  <c r="J19" i="6"/>
  <c r="J40" i="6"/>
  <c r="I40" i="6"/>
  <c r="F40" i="6"/>
  <c r="I39" i="6"/>
  <c r="F39" i="6"/>
  <c r="F41" i="6"/>
  <c r="I13" i="6"/>
  <c r="F13" i="6"/>
  <c r="I14" i="6"/>
  <c r="F14" i="6"/>
  <c r="J9" i="6"/>
  <c r="K9" i="6"/>
  <c r="L9" i="6"/>
  <c r="I12" i="6"/>
  <c r="F12" i="6"/>
  <c r="I10" i="6"/>
  <c r="I9" i="6"/>
  <c r="I26" i="6"/>
  <c r="I52" i="6"/>
  <c r="F52" i="6"/>
  <c r="I19" i="6"/>
  <c r="F19" i="6"/>
  <c r="J18" i="6"/>
  <c r="J8" i="6"/>
  <c r="J67" i="6"/>
  <c r="L18" i="6"/>
  <c r="I42" i="6"/>
  <c r="F42" i="6"/>
  <c r="I61" i="6"/>
  <c r="F61" i="6"/>
  <c r="I49" i="6"/>
  <c r="F49" i="6"/>
  <c r="F58" i="6"/>
  <c r="I58" i="6"/>
  <c r="I32" i="6"/>
  <c r="F32" i="6"/>
  <c r="I11" i="6"/>
  <c r="F11" i="6"/>
  <c r="L8" i="6"/>
  <c r="L67" i="6"/>
  <c r="I28" i="6"/>
  <c r="F28" i="6"/>
  <c r="F10" i="6"/>
  <c r="F9" i="6"/>
  <c r="K8" i="6"/>
  <c r="K67" i="6"/>
  <c r="I18" i="6"/>
  <c r="F18" i="6"/>
  <c r="I8" i="6"/>
  <c r="F8" i="6"/>
  <c r="F67" i="6"/>
  <c r="I67" i="6"/>
</calcChain>
</file>

<file path=xl/sharedStrings.xml><?xml version="1.0" encoding="utf-8"?>
<sst xmlns="http://schemas.openxmlformats.org/spreadsheetml/2006/main" count="104" uniqueCount="81">
  <si>
    <t>Код функціональної класифікації видатків та кредитування бюджету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</si>
  <si>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</si>
  <si>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</si>
  <si>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Код тимчасової класифікації видатків та кредитування місцевого бюджету</t>
  </si>
  <si>
    <t>Назва об’єктів відповідно  до проектно- кошторисної документації тощо</t>
  </si>
  <si>
    <t>01</t>
  </si>
  <si>
    <t>грн.</t>
  </si>
  <si>
    <t>011020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</si>
  <si>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</si>
  <si>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6030</t>
  </si>
  <si>
    <t>0620</t>
  </si>
  <si>
    <t>Первозванівський округ</t>
  </si>
  <si>
    <t>Степовий округ</t>
  </si>
  <si>
    <t>Федорівський округ</t>
  </si>
  <si>
    <t>Первозванівська сільська рада</t>
  </si>
  <si>
    <t>за рахунок субвенції з державного бюджету</t>
  </si>
  <si>
    <t>за рахунок субвенції з обласного бюджету</t>
  </si>
  <si>
    <t>за рахунок сільського бюджету</t>
  </si>
  <si>
    <t>Заміна вікон на металопластикові та утеплення фасаду  Степова філія –навчально-виховний комплекс «загальноосвітня школа І-ІІ ступенів.- дошкільний навчальний заклад»  комунального  закладу «Первозванівське навчально- виховне об’єднання» (з виготовленням проектно-кошторисної  документації)</t>
  </si>
  <si>
    <t>0117330</t>
  </si>
  <si>
    <t>Будівництво інших об'єктів соціальної та виробничої інфраструктури комунальної власності</t>
  </si>
  <si>
    <t xml:space="preserve">Разом видатків на 2018 рік </t>
  </si>
  <si>
    <t>у тому числі за рахунок:</t>
  </si>
  <si>
    <t xml:space="preserve">Загальний обсяг фінансування </t>
  </si>
  <si>
    <t>0111010</t>
  </si>
  <si>
    <t>Надання дошкільної освіти</t>
  </si>
  <si>
    <r>
      <t>Код програмної класифікації видатків та кредитування місцевого бюджету</t>
    </r>
    <r>
      <rPr>
        <b/>
        <vertAlign val="superscript"/>
        <sz val="11"/>
        <rFont val="Times New Roman"/>
        <family val="1"/>
        <charset val="204"/>
      </rPr>
      <t>2</t>
    </r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</si>
  <si>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/тимчасовою класифікацією видатків та кредитування місцевого бюджету</t>
    </r>
  </si>
  <si>
    <t xml:space="preserve">Реконструкція зовнішнього електроосвітлення вулиць с. Сонячне від КТП 647 Кіровоградського району Кіровоградської області </t>
  </si>
  <si>
    <t>1020</t>
  </si>
  <si>
    <t>0921</t>
  </si>
  <si>
    <t>Придбання обладнання і предметів довгострокового користування (закупівля для початкових класів згідно з переліком, затвердженим МОН "Нова українська школа")</t>
  </si>
  <si>
    <t>ВСЬОГО</t>
  </si>
  <si>
    <t>Реконструкція вуличного освітлення від КТП-213 по вул . Чехова в с.Попівка Кіровоградського району</t>
  </si>
  <si>
    <t>Реконструкція вуличного освітлення від КТП -212 по вул. Хуторська в с.Попівка Кіровоградського району</t>
  </si>
  <si>
    <t>Реконструкція   вуличного освітлення від КТП -210 по вул . Овражна, Миру в с.Попівка Кіровоградського району</t>
  </si>
  <si>
    <t>Реконструкція-монтаж мереж  вуличного освітлення від КТП -215 по вул . Першотравнева,  8 Березня та пров. Степовий с.Первозванівка Кіровоградського району Кіровоградської області</t>
  </si>
  <si>
    <t>Реконструкція вуличного освітлення від КТП-527 по вул. Приозерна, Садова, Першотравнева, Зоряна, Центральна в с. Степове Кіровоградського району Кіровоградської області</t>
  </si>
  <si>
    <t>Реконструкція вуличного освітлення від КТП-339 по вул. Центральна, вул. Кільцева в с. Степове Кіровоградського району Кіровоградської області</t>
  </si>
  <si>
    <t>Реконструкція-монтаж вуличного освітлення від КТП 364 по вул. Степова, Вишнева, Садова с. Миколаївські Сади Кіровоградського району Кіровоградської області</t>
  </si>
  <si>
    <t>Реконструкція-монтаж вуличного освітлення від КТП 513 по вул. Желєзняка с. Федорівка Кіровоградського району Кіровоградської області</t>
  </si>
  <si>
    <t>Реконструкція-монтаж вуличного освітлення від КТП 511 по вул. Шпаченка с. Федорівка Кіровоградського району Кіровоградської області</t>
  </si>
  <si>
    <t>Секретар сільської ради</t>
  </si>
  <si>
    <t>В. Лещенко</t>
  </si>
  <si>
    <t xml:space="preserve"> видатки на які у 2018  році будуть проводитися за рахунок коштів бюджету розвитку</t>
  </si>
  <si>
    <t>Зміни до переліку  об’єктів,</t>
  </si>
  <si>
    <t>Реконструкція-монтаж мереж вуличного освітлення від КТП -216 по вул. Мічуріна, Черешнева, Приінгульська с.Зоря Кіровоградського району Кіровоградської області</t>
  </si>
  <si>
    <t>Реконструкція-монтаж вуличного освітлення від КТП 331 по вул. Л. Кравчука с. Федорівка Кіровоградського району Кіровоградської області</t>
  </si>
  <si>
    <t>Реконструкція-монтаж вуличного освітлення від КТП 336 по вул. Лісова  с. Федорівка Кіровоградського району Кіровоградської області</t>
  </si>
  <si>
    <t>Керівництво і управління у відповідній сфері у містах (місті Києві), селищах, селах, об`єднаних територіальних громадах</t>
  </si>
  <si>
    <t xml:space="preserve">Придбання обладнання і предметів довгострокового користування </t>
  </si>
  <si>
    <t>Придбання обладнання і предметів довгострокового користування (закупівля для початкових класів та кабінетів географії)</t>
  </si>
  <si>
    <t>Інші програми, заклади та заходи у сфері освіти</t>
  </si>
  <si>
    <t>Інші програми та заходи у сфері освіти</t>
  </si>
  <si>
    <t>0117350</t>
  </si>
  <si>
    <t>0117360</t>
  </si>
  <si>
    <t>0117362</t>
  </si>
  <si>
    <t>Розроблення схем планування та забудови територій (містобудівної документації)</t>
  </si>
  <si>
    <t>Виконання інвестиційних проектів</t>
  </si>
  <si>
    <t>Виконання інвестиційних проектів в рамках формування інфраструктури об`єднаних територіальних громад</t>
  </si>
  <si>
    <t>Надання позашкільної освіти позашкільними закладами освіти, заходи із позашкільної роботи з дітьми</t>
  </si>
  <si>
    <t>Реконструкція вуличного освітлення від КТП-349 по вул Молодіжна в с. Степове Кіровоградського району Кіровоградської області</t>
  </si>
  <si>
    <t>Калинівський округ</t>
  </si>
  <si>
    <t>Реконструкція монтаж мереж вуличного освітлення від КТП-606 по вул. Інгульській та пров. Спортивний, Центральний, Південний в с. Калинівка Кіровоградського району Кіровоградської області</t>
  </si>
  <si>
    <t>Капітальний ремонт (утеплення фасаду)  Калинівська  філія – загальноосвітня школа І-ІІ ступенів  комунального  закладу «Первозванівське навчально- виховне об’єднання» (з виготовленням проектно-кошторисної  документації)</t>
  </si>
  <si>
    <t>Капітальний ремонт дорожнього покриття від вул.Береговою до вул. Стратієнка с. Федорівка Кіровоградського району (з виготовленням проектно-кошторисної 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</si>
  <si>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</si>
  <si>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</si>
  <si>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</si>
  <si>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</si>
  <si>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тротуару вздовж ДНЗ "Вогник" по вул Шкільна, буд.93 у с. Калинівка Кіровоградського району Кіровоградської області (з виготовленням проектно-кошторисної  документації)</t>
  </si>
  <si>
    <t>Будівництво шахтного колодязя с. Федорівка, Кіровоградського району, Кіровоградської області (з виготовленням проектно-кошторисної  документації)</t>
  </si>
  <si>
    <t>Орган з питань освіти і науки</t>
  </si>
  <si>
    <t>06</t>
  </si>
  <si>
    <t>0610160</t>
  </si>
  <si>
    <t>0611020</t>
  </si>
  <si>
    <t>0611090</t>
  </si>
  <si>
    <t>0611160</t>
  </si>
  <si>
    <t>0611162</t>
  </si>
  <si>
    <t>Капітальний ремонт інших об'єктів</t>
  </si>
  <si>
    <t>Додаток 4
до рішення Первозванівської сільської  ради
від 30 липня 2018 № 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</si>
</sst>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_-#,##0&quot;р.&quot;;* \-#,##0&quot;р.&quot;;* _-&quot;-&quot;&quot;р.&quot;;@"/>
    <numFmt numFmtId="165" formatCode="#,##0.0"/>
  </numFmts>
  <fonts count="60">
    <font>
      <sz val="10"/>
      <name val="Times New Roman"/>
      <charset val="204"/>
    </font>
    <font>
      <b/>
      <sz val="10"/>
      <name val="Arial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charset val="204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4" fillId="22" borderId="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1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7" fillId="0" borderId="6" applyNumberFormat="0" applyFill="0" applyAlignment="0" applyProtection="0"/>
    <xf numFmtId="0" fontId="20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50" borderId="0" applyNumberFormat="0" applyBorder="0" applyAlignment="0" applyProtection="0"/>
    <xf numFmtId="0" fontId="47" fillId="53" borderId="0" applyNumberFormat="0" applyBorder="0" applyAlignment="0" applyProtection="0"/>
    <xf numFmtId="0" fontId="48" fillId="55" borderId="0" applyNumberFormat="0" applyBorder="0" applyAlignment="0" applyProtection="0"/>
    <xf numFmtId="0" fontId="49" fillId="49" borderId="11" applyNumberFormat="0" applyAlignment="0" applyProtection="0"/>
    <xf numFmtId="0" fontId="50" fillId="52" borderId="16" applyNumberFormat="0" applyAlignment="0" applyProtection="0"/>
    <xf numFmtId="0" fontId="51" fillId="52" borderId="11" applyNumberFormat="0" applyAlignment="0" applyProtection="0"/>
    <xf numFmtId="0" fontId="52" fillId="0" borderId="12" applyNumberFormat="0" applyFill="0" applyAlignment="0" applyProtection="0"/>
    <xf numFmtId="0" fontId="53" fillId="51" borderId="13" applyNumberFormat="0" applyAlignment="0" applyProtection="0"/>
    <xf numFmtId="0" fontId="54" fillId="0" borderId="0" applyNumberFormat="0" applyFill="0" applyBorder="0" applyAlignment="0" applyProtection="0"/>
    <xf numFmtId="0" fontId="55" fillId="54" borderId="15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58" fillId="43" borderId="0" applyNumberFormat="0" applyBorder="0" applyAlignment="0" applyProtection="0"/>
    <xf numFmtId="0" fontId="59" fillId="25" borderId="0" applyNumberFormat="0" applyBorder="0" applyAlignment="0" applyProtection="0"/>
    <xf numFmtId="0" fontId="59" fillId="31" borderId="0" applyNumberFormat="0" applyBorder="0" applyAlignment="0" applyProtection="0"/>
    <xf numFmtId="0" fontId="59" fillId="37" borderId="0" applyNumberFormat="0" applyBorder="0" applyAlignment="0" applyProtection="0"/>
    <xf numFmtId="0" fontId="58" fillId="44" borderId="0" applyNumberFormat="0" applyBorder="0" applyAlignment="0" applyProtection="0"/>
    <xf numFmtId="0" fontId="59" fillId="26" borderId="0" applyNumberFormat="0" applyBorder="0" applyAlignment="0" applyProtection="0"/>
    <xf numFmtId="0" fontId="59" fillId="32" borderId="0" applyNumberFormat="0" applyBorder="0" applyAlignment="0" applyProtection="0"/>
    <xf numFmtId="0" fontId="59" fillId="38" borderId="0" applyNumberFormat="0" applyBorder="0" applyAlignment="0" applyProtection="0"/>
    <xf numFmtId="0" fontId="58" fillId="45" borderId="0" applyNumberFormat="0" applyBorder="0" applyAlignment="0" applyProtection="0"/>
    <xf numFmtId="0" fontId="59" fillId="27" borderId="0" applyNumberFormat="0" applyBorder="0" applyAlignment="0" applyProtection="0"/>
    <xf numFmtId="0" fontId="59" fillId="33" borderId="0" applyNumberFormat="0" applyBorder="0" applyAlignment="0" applyProtection="0"/>
    <xf numFmtId="0" fontId="59" fillId="39" borderId="0" applyNumberFormat="0" applyBorder="0" applyAlignment="0" applyProtection="0"/>
    <xf numFmtId="0" fontId="58" fillId="46" borderId="0" applyNumberFormat="0" applyBorder="0" applyAlignment="0" applyProtection="0"/>
    <xf numFmtId="0" fontId="59" fillId="28" borderId="0" applyNumberFormat="0" applyBorder="0" applyAlignment="0" applyProtection="0"/>
    <xf numFmtId="0" fontId="59" fillId="34" borderId="0" applyNumberFormat="0" applyBorder="0" applyAlignment="0" applyProtection="0"/>
    <xf numFmtId="0" fontId="59" fillId="40" borderId="0" applyNumberFormat="0" applyBorder="0" applyAlignment="0" applyProtection="0"/>
    <xf numFmtId="0" fontId="58" fillId="47" borderId="0" applyNumberFormat="0" applyBorder="0" applyAlignment="0" applyProtection="0"/>
    <xf numFmtId="0" fontId="59" fillId="29" borderId="0" applyNumberFormat="0" applyBorder="0" applyAlignment="0" applyProtection="0"/>
    <xf numFmtId="0" fontId="59" fillId="35" borderId="0" applyNumberFormat="0" applyBorder="0" applyAlignment="0" applyProtection="0"/>
    <xf numFmtId="0" fontId="59" fillId="41" borderId="0" applyNumberFormat="0" applyBorder="0" applyAlignment="0" applyProtection="0"/>
    <xf numFmtId="0" fontId="58" fillId="48" borderId="0" applyNumberFormat="0" applyBorder="0" applyAlignment="0" applyProtection="0"/>
    <xf numFmtId="0" fontId="59" fillId="30" borderId="0" applyNumberFormat="0" applyBorder="0" applyAlignment="0" applyProtection="0"/>
    <xf numFmtId="0" fontId="59" fillId="36" borderId="0" applyNumberFormat="0" applyBorder="0" applyAlignment="0" applyProtection="0"/>
    <xf numFmtId="0" fontId="59" fillId="42" borderId="0" applyNumberFormat="0" applyBorder="0" applyAlignment="0" applyProtection="0"/>
  </cellStyleXfs>
  <cellXfs count="93">
    <xf numFmtId="0" fontId="0" fillId="0" borderId="0" xfId="0"/>
    <xf numFmtId="0" fontId="13" fillId="0" borderId="0" xfId="0" applyFont="1" applyFill="1"/>
    <xf numFmtId="0" fontId="13" fillId="0" borderId="0" xfId="0" applyNumberFormat="1" applyFont="1" applyFill="1" applyAlignment="1" applyProtection="1"/>
    <xf numFmtId="0" fontId="25" fillId="0" borderId="0" xfId="0" applyFont="1" applyFill="1"/>
    <xf numFmtId="0" fontId="19" fillId="0" borderId="0" xfId="0" applyNumberFormat="1" applyFont="1" applyFill="1" applyAlignment="1" applyProtection="1"/>
    <xf numFmtId="0" fontId="28" fillId="0" borderId="0" xfId="0" applyNumberFormat="1" applyFont="1" applyFill="1" applyBorder="1" applyAlignment="1" applyProtection="1">
      <alignment horizontal="center" vertical="top" wrapText="1"/>
    </xf>
    <xf numFmtId="49" fontId="27" fillId="0" borderId="7" xfId="0" applyNumberFormat="1" applyFont="1" applyBorder="1" applyAlignment="1">
      <alignment horizontal="center" vertical="center" wrapText="1"/>
    </xf>
    <xf numFmtId="165" fontId="29" fillId="0" borderId="7" xfId="47" applyNumberFormat="1" applyFont="1" applyBorder="1" applyAlignment="1">
      <alignment vertical="center"/>
    </xf>
    <xf numFmtId="2" fontId="38" fillId="0" borderId="7" xfId="0" quotePrefix="1" applyNumberFormat="1" applyFont="1" applyBorder="1" applyAlignment="1">
      <alignment vertical="center" wrapText="1"/>
    </xf>
    <xf numFmtId="0" fontId="38" fillId="0" borderId="7" xfId="0" quotePrefix="1" applyFont="1" applyBorder="1" applyAlignment="1">
      <alignment horizontal="center" vertical="center" wrapText="1"/>
    </xf>
    <xf numFmtId="2" fontId="38" fillId="0" borderId="7" xfId="0" quotePrefix="1" applyNumberFormat="1" applyFont="1" applyBorder="1" applyAlignment="1">
      <alignment horizontal="center" vertical="center" wrapText="1"/>
    </xf>
    <xf numFmtId="0" fontId="39" fillId="0" borderId="7" xfId="0" quotePrefix="1" applyFont="1" applyBorder="1" applyAlignment="1">
      <alignment horizontal="center" vertical="center" wrapText="1"/>
    </xf>
    <xf numFmtId="2" fontId="39" fillId="0" borderId="7" xfId="0" quotePrefix="1" applyNumberFormat="1" applyFont="1" applyBorder="1" applyAlignment="1">
      <alignment horizontal="center" vertical="center" wrapText="1"/>
    </xf>
    <xf numFmtId="2" fontId="39" fillId="0" borderId="7" xfId="0" applyNumberFormat="1" applyFont="1" applyBorder="1" applyAlignment="1">
      <alignment vertical="center" wrapText="1"/>
    </xf>
    <xf numFmtId="49" fontId="32" fillId="0" borderId="7" xfId="0" applyNumberFormat="1" applyFont="1" applyBorder="1" applyAlignment="1">
      <alignment horizontal="center" vertical="center" wrapText="1"/>
    </xf>
    <xf numFmtId="49" fontId="32" fillId="0" borderId="7" xfId="0" applyNumberFormat="1" applyFont="1" applyBorder="1" applyAlignment="1">
      <alignment vertical="center" wrapText="1"/>
    </xf>
    <xf numFmtId="0" fontId="25" fillId="0" borderId="0" xfId="0" applyFont="1" applyFill="1" applyBorder="1"/>
    <xf numFmtId="2" fontId="38" fillId="0" borderId="7" xfId="0" applyNumberFormat="1" applyFont="1" applyBorder="1" applyAlignment="1">
      <alignment vertical="center" wrapText="1"/>
    </xf>
    <xf numFmtId="3" fontId="29" fillId="0" borderId="7" xfId="47" applyNumberFormat="1" applyFont="1" applyBorder="1" applyAlignment="1">
      <alignment vertical="center"/>
    </xf>
    <xf numFmtId="49" fontId="25" fillId="0" borderId="7" xfId="0" applyNumberFormat="1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vertical="center" wrapText="1"/>
    </xf>
    <xf numFmtId="3" fontId="30" fillId="0" borderId="7" xfId="47" applyNumberFormat="1" applyFont="1" applyBorder="1" applyAlignment="1">
      <alignment vertical="center"/>
    </xf>
    <xf numFmtId="0" fontId="25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1" fontId="30" fillId="0" borderId="7" xfId="47" applyNumberFormat="1" applyFont="1" applyBorder="1" applyAlignment="1">
      <alignment vertical="center"/>
    </xf>
    <xf numFmtId="1" fontId="29" fillId="0" borderId="7" xfId="47" applyNumberFormat="1" applyFont="1" applyBorder="1" applyAlignment="1">
      <alignment vertical="center"/>
    </xf>
    <xf numFmtId="1" fontId="31" fillId="0" borderId="7" xfId="47" applyNumberFormat="1" applyFont="1" applyBorder="1" applyAlignment="1">
      <alignment vertical="center"/>
    </xf>
    <xf numFmtId="0" fontId="25" fillId="0" borderId="0" xfId="0" applyFont="1" applyFill="1" applyAlignment="1">
      <alignment vertical="center"/>
    </xf>
    <xf numFmtId="165" fontId="29" fillId="0" borderId="8" xfId="47" applyNumberFormat="1" applyFont="1" applyBorder="1" applyAlignment="1">
      <alignment vertical="center"/>
    </xf>
    <xf numFmtId="2" fontId="30" fillId="24" borderId="7" xfId="0" applyNumberFormat="1" applyFont="1" applyFill="1" applyBorder="1" applyAlignment="1">
      <alignment horizontal="center" vertical="center" wrapText="1"/>
    </xf>
    <xf numFmtId="165" fontId="30" fillId="0" borderId="7" xfId="47" applyNumberFormat="1" applyFont="1" applyBorder="1" applyAlignment="1">
      <alignment vertical="center"/>
    </xf>
    <xf numFmtId="1" fontId="2" fillId="0" borderId="7" xfId="0" applyNumberFormat="1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5" fillId="0" borderId="7" xfId="0" applyFont="1" applyFill="1" applyBorder="1" applyAlignment="1">
      <alignment vertical="center"/>
    </xf>
    <xf numFmtId="1" fontId="27" fillId="0" borderId="7" xfId="0" applyNumberFormat="1" applyFont="1" applyFill="1" applyBorder="1" applyAlignment="1">
      <alignment vertical="center"/>
    </xf>
    <xf numFmtId="1" fontId="25" fillId="0" borderId="0" xfId="0" applyNumberFormat="1" applyFont="1" applyFill="1" applyAlignment="1">
      <alignment vertical="center"/>
    </xf>
    <xf numFmtId="0" fontId="27" fillId="0" borderId="7" xfId="0" applyFont="1" applyFill="1" applyBorder="1" applyAlignment="1">
      <alignment vertical="center"/>
    </xf>
    <xf numFmtId="0" fontId="18" fillId="0" borderId="0" xfId="0" applyNumberFormat="1" applyFont="1" applyFill="1" applyAlignment="1" applyProtection="1"/>
    <xf numFmtId="0" fontId="2" fillId="0" borderId="0" xfId="0" applyFont="1" applyFill="1" applyBorder="1"/>
    <xf numFmtId="2" fontId="29" fillId="24" borderId="7" xfId="0" applyNumberFormat="1" applyFont="1" applyFill="1" applyBorder="1" applyAlignment="1">
      <alignment horizontal="left" vertical="center" wrapText="1"/>
    </xf>
    <xf numFmtId="1" fontId="25" fillId="0" borderId="7" xfId="0" applyNumberFormat="1" applyFont="1" applyFill="1" applyBorder="1" applyAlignment="1">
      <alignment horizontal="right" vertical="center" wrapText="1"/>
    </xf>
    <xf numFmtId="0" fontId="24" fillId="0" borderId="7" xfId="0" applyNumberFormat="1" applyFont="1" applyFill="1" applyBorder="1" applyAlignment="1" applyProtection="1"/>
    <xf numFmtId="3" fontId="32" fillId="0" borderId="7" xfId="0" applyNumberFormat="1" applyFont="1" applyFill="1" applyBorder="1" applyAlignment="1">
      <alignment vertical="center"/>
    </xf>
    <xf numFmtId="2" fontId="39" fillId="0" borderId="9" xfId="0" applyNumberFormat="1" applyFont="1" applyBorder="1" applyAlignment="1">
      <alignment vertical="center" wrapText="1"/>
    </xf>
    <xf numFmtId="2" fontId="38" fillId="0" borderId="9" xfId="0" quotePrefix="1" applyNumberFormat="1" applyFont="1" applyBorder="1" applyAlignment="1">
      <alignment vertical="center" wrapText="1"/>
    </xf>
    <xf numFmtId="0" fontId="24" fillId="0" borderId="9" xfId="0" applyNumberFormat="1" applyFont="1" applyFill="1" applyBorder="1" applyAlignment="1" applyProtection="1"/>
    <xf numFmtId="1" fontId="30" fillId="0" borderId="7" xfId="47" applyNumberFormat="1" applyFont="1" applyFill="1" applyBorder="1" applyAlignment="1">
      <alignment vertical="center"/>
    </xf>
    <xf numFmtId="3" fontId="29" fillId="0" borderId="7" xfId="47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/>
    </xf>
    <xf numFmtId="0" fontId="27" fillId="0" borderId="0" xfId="0" applyNumberFormat="1" applyFont="1" applyFill="1" applyAlignment="1" applyProtection="1"/>
    <xf numFmtId="2" fontId="40" fillId="56" borderId="7" xfId="0" applyNumberFormat="1" applyFont="1" applyFill="1" applyBorder="1" applyAlignment="1">
      <alignment horizontal="left" vertical="center" wrapText="1"/>
    </xf>
    <xf numFmtId="2" fontId="40" fillId="0" borderId="7" xfId="0" applyNumberFormat="1" applyFont="1" applyFill="1" applyBorder="1" applyAlignment="1">
      <alignment horizontal="left" vertical="center" wrapText="1"/>
    </xf>
    <xf numFmtId="0" fontId="37" fillId="56" borderId="7" xfId="0" applyNumberFormat="1" applyFont="1" applyFill="1" applyBorder="1" applyAlignment="1" applyProtection="1">
      <alignment horizontal="left" vertical="center" wrapText="1"/>
    </xf>
    <xf numFmtId="0" fontId="41" fillId="0" borderId="7" xfId="0" applyFont="1" applyBorder="1" applyAlignment="1">
      <alignment horizontal="left" vertical="center" wrapText="1"/>
    </xf>
    <xf numFmtId="0" fontId="40" fillId="56" borderId="7" xfId="0" applyFont="1" applyFill="1" applyBorder="1" applyAlignment="1">
      <alignment horizontal="left" vertical="center" wrapText="1"/>
    </xf>
    <xf numFmtId="0" fontId="40" fillId="0" borderId="7" xfId="0" applyFont="1" applyFill="1" applyBorder="1" applyAlignment="1">
      <alignment horizontal="left" vertical="center" wrapText="1"/>
    </xf>
    <xf numFmtId="165" fontId="35" fillId="0" borderId="8" xfId="47" applyNumberFormat="1" applyFont="1" applyBorder="1" applyAlignment="1">
      <alignment horizontal="left" vertical="center"/>
    </xf>
    <xf numFmtId="165" fontId="36" fillId="0" borderId="8" xfId="47" applyNumberFormat="1" applyFont="1" applyBorder="1" applyAlignment="1">
      <alignment horizontal="left" vertical="center"/>
    </xf>
    <xf numFmtId="165" fontId="37" fillId="0" borderId="7" xfId="47" applyNumberFormat="1" applyFont="1" applyBorder="1" applyAlignment="1">
      <alignment horizontal="left" vertical="center" wrapText="1"/>
    </xf>
    <xf numFmtId="2" fontId="35" fillId="24" borderId="7" xfId="0" applyNumberFormat="1" applyFont="1" applyFill="1" applyBorder="1" applyAlignment="1">
      <alignment horizontal="left" vertical="center" wrapText="1"/>
    </xf>
    <xf numFmtId="0" fontId="42" fillId="0" borderId="8" xfId="0" applyFont="1" applyBorder="1" applyAlignment="1">
      <alignment horizontal="left" vertical="center" wrapText="1"/>
    </xf>
    <xf numFmtId="2" fontId="42" fillId="0" borderId="7" xfId="0" applyNumberFormat="1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38" fillId="0" borderId="7" xfId="0" quotePrefix="1" applyFont="1" applyFill="1" applyBorder="1" applyAlignment="1">
      <alignment horizontal="center" vertical="center" wrapText="1"/>
    </xf>
    <xf numFmtId="2" fontId="38" fillId="0" borderId="7" xfId="0" quotePrefix="1" applyNumberFormat="1" applyFont="1" applyFill="1" applyBorder="1" applyAlignment="1">
      <alignment vertical="center" wrapText="1"/>
    </xf>
    <xf numFmtId="165" fontId="25" fillId="0" borderId="7" xfId="47" applyNumberFormat="1" applyFont="1" applyBorder="1" applyAlignment="1">
      <alignment horizontal="left" vertical="center" wrapText="1"/>
    </xf>
    <xf numFmtId="0" fontId="43" fillId="0" borderId="7" xfId="0" quotePrefix="1" applyFont="1" applyFill="1" applyBorder="1" applyAlignment="1">
      <alignment horizontal="center" vertical="center" wrapText="1"/>
    </xf>
    <xf numFmtId="2" fontId="43" fillId="0" borderId="7" xfId="0" quotePrefix="1" applyNumberFormat="1" applyFont="1" applyFill="1" applyBorder="1" applyAlignment="1">
      <alignment vertical="center" wrapText="1"/>
    </xf>
    <xf numFmtId="165" fontId="27" fillId="0" borderId="7" xfId="47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vertical="center" wrapText="1"/>
    </xf>
    <xf numFmtId="0" fontId="44" fillId="0" borderId="8" xfId="0" applyFont="1" applyBorder="1" applyAlignment="1">
      <alignment horizontal="left" vertical="center" wrapText="1"/>
    </xf>
    <xf numFmtId="2" fontId="30" fillId="24" borderId="7" xfId="0" applyNumberFormat="1" applyFont="1" applyFill="1" applyBorder="1" applyAlignment="1">
      <alignment vertical="center" wrapText="1"/>
    </xf>
    <xf numFmtId="2" fontId="43" fillId="0" borderId="9" xfId="0" quotePrefix="1" applyNumberFormat="1" applyFont="1" applyFill="1" applyBorder="1" applyAlignment="1">
      <alignment vertical="center" wrapText="1"/>
    </xf>
    <xf numFmtId="0" fontId="43" fillId="0" borderId="7" xfId="0" applyFont="1" applyBorder="1" applyAlignment="1">
      <alignment wrapText="1"/>
    </xf>
    <xf numFmtId="0" fontId="27" fillId="0" borderId="7" xfId="0" quotePrefix="1" applyFont="1" applyBorder="1" applyAlignment="1">
      <alignment horizontal="center" vertical="center" wrapText="1"/>
    </xf>
    <xf numFmtId="2" fontId="27" fillId="0" borderId="7" xfId="0" quotePrefix="1" applyNumberFormat="1" applyFont="1" applyBorder="1" applyAlignment="1">
      <alignment horizontal="center" vertical="center" wrapText="1"/>
    </xf>
    <xf numFmtId="2" fontId="27" fillId="0" borderId="7" xfId="0" quotePrefix="1" applyNumberFormat="1" applyFont="1" applyBorder="1" applyAlignment="1">
      <alignment vertical="center" wrapText="1"/>
    </xf>
    <xf numFmtId="1" fontId="29" fillId="0" borderId="7" xfId="47" applyNumberFormat="1" applyFont="1" applyFill="1" applyBorder="1" applyAlignment="1">
      <alignment vertical="center"/>
    </xf>
    <xf numFmtId="0" fontId="43" fillId="0" borderId="7" xfId="0" applyFont="1" applyBorder="1" applyAlignment="1">
      <alignment vertical="center" wrapText="1"/>
    </xf>
    <xf numFmtId="2" fontId="40" fillId="0" borderId="7" xfId="0" applyNumberFormat="1" applyFont="1" applyBorder="1" applyAlignment="1">
      <alignment vertical="center" wrapText="1"/>
    </xf>
    <xf numFmtId="49" fontId="43" fillId="0" borderId="7" xfId="0" quotePrefix="1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/>
    <xf numFmtId="165" fontId="25" fillId="0" borderId="7" xfId="0" applyNumberFormat="1" applyFont="1" applyFill="1" applyBorder="1" applyAlignment="1">
      <alignment horizontal="right" vertical="center" wrapText="1"/>
    </xf>
    <xf numFmtId="165" fontId="24" fillId="0" borderId="7" xfId="0" applyNumberFormat="1" applyFont="1" applyFill="1" applyBorder="1" applyAlignment="1" applyProtection="1"/>
    <xf numFmtId="1" fontId="29" fillId="0" borderId="7" xfId="59" applyNumberFormat="1" applyFont="1" applyBorder="1" applyAlignment="1">
      <alignment vertical="center"/>
    </xf>
    <xf numFmtId="0" fontId="25" fillId="0" borderId="0" xfId="0" applyNumberFormat="1" applyFont="1" applyFill="1" applyAlignment="1" applyProtection="1">
      <alignment horizontal="left" vertical="top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25" fillId="0" borderId="0" xfId="0" applyNumberFormat="1" applyFont="1" applyFill="1" applyAlignment="1" applyProtection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Alignment="1" applyProtection="1">
      <alignment horizontal="center"/>
    </xf>
  </cellXfs>
  <cellStyles count="98">
    <cellStyle name="20% - Акцент1" xfId="1" xr:uid="{00000000-0005-0000-0000-000006000000}"/>
    <cellStyle name="20% - Акцент2" xfId="2" xr:uid="{00000000-0005-0000-0000-000007000000}"/>
    <cellStyle name="20% - Акцент3" xfId="3" xr:uid="{00000000-0005-0000-0000-000008000000}"/>
    <cellStyle name="20% - Акцент4" xfId="4" xr:uid="{00000000-0005-0000-0000-000009000000}"/>
    <cellStyle name="20% - Акцент5" xfId="5" xr:uid="{00000000-0005-0000-0000-00000A000000}"/>
    <cellStyle name="20% - Акцент6" xfId="6" xr:uid="{00000000-0005-0000-0000-00000B000000}"/>
    <cellStyle name="20% – колірна тема 1" xfId="75" builtinId="30" hidden="1"/>
    <cellStyle name="20% – колірна тема 2" xfId="79" builtinId="34" hidden="1"/>
    <cellStyle name="20% – колірна тема 3" xfId="83" builtinId="38" hidden="1"/>
    <cellStyle name="20% – колірна тема 4" xfId="87" builtinId="42" hidden="1"/>
    <cellStyle name="20% – колірна тема 5" xfId="91" builtinId="46" hidden="1"/>
    <cellStyle name="20% – колірна тема 6" xfId="95" builtinId="50" hidden="1"/>
    <cellStyle name="40% - Акцент1" xfId="7" xr:uid="{00000000-0005-0000-0000-000012000000}"/>
    <cellStyle name="40% - Акцент2" xfId="8" xr:uid="{00000000-0005-0000-0000-000013000000}"/>
    <cellStyle name="40% - Акцент3" xfId="9" xr:uid="{00000000-0005-0000-0000-000014000000}"/>
    <cellStyle name="40% - Акцент4" xfId="10" xr:uid="{00000000-0005-0000-0000-000015000000}"/>
    <cellStyle name="40% - Акцент5" xfId="11" xr:uid="{00000000-0005-0000-0000-000016000000}"/>
    <cellStyle name="40% - Акцент6" xfId="12" xr:uid="{00000000-0005-0000-0000-000017000000}"/>
    <cellStyle name="40% – колірна тема 1" xfId="76" builtinId="31" hidden="1"/>
    <cellStyle name="40% – колірна тема 2" xfId="80" builtinId="35" hidden="1"/>
    <cellStyle name="40% – колірна тема 3" xfId="84" builtinId="39" hidden="1"/>
    <cellStyle name="40% – колірна тема 4" xfId="88" builtinId="43" hidden="1"/>
    <cellStyle name="40% – колірна тема 5" xfId="92" builtinId="47" hidden="1"/>
    <cellStyle name="40% – колірна тема 6" xfId="96" builtinId="51" hidden="1"/>
    <cellStyle name="60% - Акцент1" xfId="13" xr:uid="{00000000-0005-0000-0000-00001E000000}"/>
    <cellStyle name="60% - Акцент2" xfId="14" xr:uid="{00000000-0005-0000-0000-00001F000000}"/>
    <cellStyle name="60% - Акцент3" xfId="15" xr:uid="{00000000-0005-0000-0000-000020000000}"/>
    <cellStyle name="60% - Акцент4" xfId="16" xr:uid="{00000000-0005-0000-0000-000021000000}"/>
    <cellStyle name="60% - Акцент5" xfId="17" xr:uid="{00000000-0005-0000-0000-000022000000}"/>
    <cellStyle name="60% - Акцент6" xfId="18" xr:uid="{00000000-0005-0000-0000-000023000000}"/>
    <cellStyle name="60% – колірна тема 1" xfId="77" builtinId="32" hidden="1"/>
    <cellStyle name="60% – колірна тема 2" xfId="81" builtinId="36" hidden="1"/>
    <cellStyle name="60% – колірна тема 3" xfId="85" builtinId="40" hidden="1"/>
    <cellStyle name="60% – колірна тема 4" xfId="89" builtinId="44" hidden="1"/>
    <cellStyle name="60% – колірна тема 5" xfId="93" builtinId="48" hidden="1"/>
    <cellStyle name="60% – колірна тема 6" xfId="97" builtinId="52" hidden="1"/>
    <cellStyle name="Акцент1" xfId="19" xr:uid="{00000000-0005-0000-0000-000039000000}"/>
    <cellStyle name="Акцент2" xfId="20" xr:uid="{00000000-0005-0000-0000-00003A000000}"/>
    <cellStyle name="Акцент3" xfId="21" xr:uid="{00000000-0005-0000-0000-00003B000000}"/>
    <cellStyle name="Акцент4" xfId="22" xr:uid="{00000000-0005-0000-0000-00003C000000}"/>
    <cellStyle name="Акцент5" xfId="23" xr:uid="{00000000-0005-0000-0000-00003D000000}"/>
    <cellStyle name="Акцент6" xfId="24" xr:uid="{00000000-0005-0000-0000-00003E000000}"/>
    <cellStyle name="Ввід" xfId="65" builtinId="20" hidden="1"/>
    <cellStyle name="Ввод " xfId="25" xr:uid="{00000000-0005-0000-0000-00003F000000}"/>
    <cellStyle name="Вывод" xfId="26" xr:uid="{00000000-0005-0000-0000-000040000000}"/>
    <cellStyle name="Вычисление" xfId="27" xr:uid="{00000000-0005-0000-0000-000041000000}"/>
    <cellStyle name="Гарний" xfId="62" builtinId="26" hidden="1"/>
    <cellStyle name="Звичайний" xfId="0" builtinId="0"/>
    <cellStyle name="Звичайний 10" xfId="28" xr:uid="{00000000-0005-0000-0000-000042000000}"/>
    <cellStyle name="Звичайний 11" xfId="29" xr:uid="{00000000-0005-0000-0000-000043000000}"/>
    <cellStyle name="Звичайний 12" xfId="30" xr:uid="{00000000-0005-0000-0000-000044000000}"/>
    <cellStyle name="Звичайний 13" xfId="31" xr:uid="{00000000-0005-0000-0000-000045000000}"/>
    <cellStyle name="Звичайний 14" xfId="32" xr:uid="{00000000-0005-0000-0000-000046000000}"/>
    <cellStyle name="Звичайний 15" xfId="33" xr:uid="{00000000-0005-0000-0000-000047000000}"/>
    <cellStyle name="Звичайний 16" xfId="34" xr:uid="{00000000-0005-0000-0000-000048000000}"/>
    <cellStyle name="Звичайний 17" xfId="35" xr:uid="{00000000-0005-0000-0000-000049000000}"/>
    <cellStyle name="Звичайний 18" xfId="36" xr:uid="{00000000-0005-0000-0000-00004A000000}"/>
    <cellStyle name="Звичайний 19" xfId="37" xr:uid="{00000000-0005-0000-0000-00004B000000}"/>
    <cellStyle name="Звичайний 2" xfId="38" xr:uid="{00000000-0005-0000-0000-00004C000000}"/>
    <cellStyle name="Звичайний 20" xfId="39" xr:uid="{00000000-0005-0000-0000-00004D000000}"/>
    <cellStyle name="Звичайний 3" xfId="40" xr:uid="{00000000-0005-0000-0000-00004E000000}"/>
    <cellStyle name="Звичайний 4" xfId="41" xr:uid="{00000000-0005-0000-0000-00004F000000}"/>
    <cellStyle name="Звичайний 5" xfId="42" xr:uid="{00000000-0005-0000-0000-000050000000}"/>
    <cellStyle name="Звичайний 6" xfId="43" xr:uid="{00000000-0005-0000-0000-000051000000}"/>
    <cellStyle name="Звичайний 7" xfId="44" xr:uid="{00000000-0005-0000-0000-000052000000}"/>
    <cellStyle name="Звичайний 8" xfId="45" xr:uid="{00000000-0005-0000-0000-000053000000}"/>
    <cellStyle name="Звичайний 9" xfId="46" xr:uid="{00000000-0005-0000-0000-000054000000}"/>
    <cellStyle name="Звичайний_Додаток _ 3 зм_ни 4575" xfId="47" xr:uid="{00000000-0005-0000-0000-000055000000}"/>
    <cellStyle name="Зв'язана клітинка" xfId="68" builtinId="24" hidden="1"/>
    <cellStyle name="Итог" xfId="48" xr:uid="{00000000-0005-0000-0000-000056000000}"/>
    <cellStyle name="Колірна тема 1" xfId="74" builtinId="29" hidden="1"/>
    <cellStyle name="Колірна тема 2" xfId="78" builtinId="33" hidden="1"/>
    <cellStyle name="Колірна тема 3" xfId="82" builtinId="37" hidden="1"/>
    <cellStyle name="Колірна тема 4" xfId="86" builtinId="41" hidden="1"/>
    <cellStyle name="Колірна тема 5" xfId="90" builtinId="45" hidden="1"/>
    <cellStyle name="Колірна тема 6" xfId="94" builtinId="49" hidden="1"/>
    <cellStyle name="Контрольна клітинка" xfId="69" builtinId="23" hidden="1"/>
    <cellStyle name="Контрольная ячейка" xfId="49" xr:uid="{00000000-0005-0000-0000-000057000000}"/>
    <cellStyle name="Назва" xfId="61" builtinId="15" hidden="1"/>
    <cellStyle name="Название" xfId="50" xr:uid="{00000000-0005-0000-0000-000058000000}"/>
    <cellStyle name="Нейтральний" xfId="64" builtinId="28" hidden="1"/>
    <cellStyle name="Нейтральный" xfId="51" xr:uid="{00000000-0005-0000-0000-000059000000}"/>
    <cellStyle name="Обчислення" xfId="67" builtinId="22" hidden="1"/>
    <cellStyle name="Обычный 2" xfId="52" xr:uid="{00000000-0005-0000-0000-00005A000000}"/>
    <cellStyle name="Підсумок" xfId="73" builtinId="25" hidden="1"/>
    <cellStyle name="Плохой" xfId="53" xr:uid="{00000000-0005-0000-0000-00005B000000}"/>
    <cellStyle name="Поганий" xfId="63" builtinId="27" hidden="1"/>
    <cellStyle name="Пояснение" xfId="54" xr:uid="{00000000-0005-0000-0000-00005C000000}"/>
    <cellStyle name="Примечание" xfId="55" xr:uid="{00000000-0005-0000-0000-00005D000000}"/>
    <cellStyle name="Примітка" xfId="71" builtinId="10" hidden="1"/>
    <cellStyle name="Результат" xfId="66" builtinId="21" hidden="1"/>
    <cellStyle name="Связанная ячейка" xfId="56" xr:uid="{00000000-0005-0000-0000-00005E000000}"/>
    <cellStyle name="Стиль 1" xfId="57" xr:uid="{00000000-0005-0000-0000-00005F000000}"/>
    <cellStyle name="Текст попередження" xfId="70" builtinId="11" hidden="1"/>
    <cellStyle name="Текст пояснення" xfId="72" builtinId="53" hidden="1"/>
    <cellStyle name="Текст предупреждения" xfId="58" xr:uid="{00000000-0005-0000-0000-000060000000}"/>
    <cellStyle name="Фінансовий" xfId="59" builtinId="3"/>
    <cellStyle name="Хороший" xfId="60" xr:uid="{00000000-0005-0000-0000-00006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0"/>
  <sheetViews>
    <sheetView tabSelected="1" topLeftCell="A2" zoomScale="75" zoomScaleNormal="75" zoomScaleSheetLayoutView="75" zoomScalePageLayoutView="75" workbookViewId="0" xr3:uid="{AEA406A1-0E4B-5B11-9CD5-51D6E497D94C}">
      <pane xSplit="4" ySplit="6" topLeftCell="E24" activePane="bottomRight" state="frozen"/>
      <selection activeCell="A2" sqref="A2"/>
      <selection pane="bottomLeft" activeCell="A8" sqref="A8"/>
      <selection pane="topRight" activeCell="E2" sqref="E2"/>
      <selection pane="bottomRight" activeCell="E24" sqref="E24"/>
    </sheetView>
  </sheetViews>
  <sheetFormatPr defaultColWidth="9.1484375" defaultRowHeight="13.5"/>
  <cols>
    <col min="1" max="1" width="14.09765625" style="4" customWidth="1"/>
    <col min="2" max="2" width="13.94921875" style="4" hidden="1" customWidth="1"/>
    <col min="3" max="3" width="16.046875" style="4" hidden="1" customWidth="1"/>
    <col min="4" max="4" width="50.69921875" style="2" customWidth="1"/>
    <col min="5" max="5" width="85.49609375" style="2" customWidth="1"/>
    <col min="6" max="6" width="13.94921875" style="2" customWidth="1"/>
    <col min="7" max="7" width="14.546875" style="2" customWidth="1"/>
    <col min="8" max="8" width="14.84765625" style="2" customWidth="1"/>
    <col min="9" max="9" width="12.59765625" style="38" customWidth="1"/>
    <col min="10" max="10" width="12.8984375" style="39" customWidth="1"/>
    <col min="11" max="11" width="11.3984375" style="39" customWidth="1"/>
    <col min="12" max="12" width="12.1484375" style="39" customWidth="1"/>
    <col min="13" max="16384" width="9.1484375" style="1"/>
  </cols>
  <sheetData>
    <row r="1" spans="1:12" s="3" customFormat="1" ht="14.25">
      <c r="A1" s="86"/>
      <c r="B1" s="86"/>
      <c r="C1" s="86"/>
      <c r="D1" s="86"/>
      <c r="E1" s="86"/>
      <c r="F1" s="86"/>
      <c r="G1" s="86"/>
      <c r="H1" s="86"/>
      <c r="I1" s="86"/>
      <c r="J1" s="16"/>
      <c r="K1" s="16"/>
      <c r="L1" s="16"/>
    </row>
    <row r="2" spans="1:12" ht="57" customHeight="1">
      <c r="H2" s="22"/>
      <c r="I2" s="88" t="s">
        <v>80</v>
      </c>
      <c r="J2" s="88"/>
      <c r="K2" s="88"/>
      <c r="L2" s="88"/>
    </row>
    <row r="3" spans="1:12" ht="21">
      <c r="A3" s="92" t="s">
        <v>45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8">
      <c r="A4" s="87" t="s">
        <v>44</v>
      </c>
      <c r="B4" s="87"/>
      <c r="C4" s="87"/>
      <c r="D4" s="87"/>
      <c r="E4" s="87"/>
      <c r="F4" s="87"/>
      <c r="G4" s="87"/>
      <c r="H4" s="87"/>
      <c r="I4" s="87"/>
    </row>
    <row r="5" spans="1:12" ht="21">
      <c r="A5" s="5"/>
      <c r="B5" s="5"/>
      <c r="C5" s="5"/>
      <c r="D5" s="5"/>
      <c r="E5" s="5"/>
      <c r="F5" s="5"/>
      <c r="G5" s="5"/>
      <c r="H5" s="5"/>
      <c r="L5" s="23" t="s">
        <v>6</v>
      </c>
    </row>
    <row r="6" spans="1:12" ht="31.5" customHeight="1">
      <c r="A6" s="91" t="s">
        <v>26</v>
      </c>
      <c r="B6" s="91" t="s">
        <v>3</v>
      </c>
      <c r="C6" s="91" t="s">
        <v>0</v>
      </c>
      <c r="D6" s="91" t="s">
        <v>27</v>
      </c>
      <c r="E6" s="90" t="s">
        <v>4</v>
      </c>
      <c r="F6" s="90" t="s">
        <v>23</v>
      </c>
      <c r="G6" s="90" t="s">
        <v>1</v>
      </c>
      <c r="H6" s="90" t="s">
        <v>2</v>
      </c>
      <c r="I6" s="90" t="s">
        <v>21</v>
      </c>
      <c r="J6" s="89" t="s">
        <v>22</v>
      </c>
      <c r="K6" s="89"/>
      <c r="L6" s="89"/>
    </row>
    <row r="7" spans="1:12" ht="87.75" customHeight="1">
      <c r="A7" s="91"/>
      <c r="B7" s="91"/>
      <c r="C7" s="91"/>
      <c r="D7" s="91"/>
      <c r="E7" s="90"/>
      <c r="F7" s="90"/>
      <c r="G7" s="90"/>
      <c r="H7" s="90"/>
      <c r="I7" s="90"/>
      <c r="J7" s="31" t="s">
        <v>15</v>
      </c>
      <c r="K7" s="31" t="s">
        <v>16</v>
      </c>
      <c r="L7" s="31" t="s">
        <v>17</v>
      </c>
    </row>
    <row r="8" spans="1:12" s="27" customFormat="1" ht="32.25" customHeight="1">
      <c r="A8" s="6" t="s">
        <v>5</v>
      </c>
      <c r="B8" s="6"/>
      <c r="C8" s="6"/>
      <c r="D8" s="40" t="s">
        <v>14</v>
      </c>
      <c r="E8" s="7"/>
      <c r="F8" s="7">
        <f>I8</f>
        <v>-110879.20000000001</v>
      </c>
      <c r="G8" s="7"/>
      <c r="H8" s="7"/>
      <c r="I8" s="7">
        <f>J8+K8+L8</f>
        <v>-110879.20000000001</v>
      </c>
      <c r="J8" s="7">
        <f>J9+J11+J18+J39+J40+J58</f>
        <v>-89792</v>
      </c>
      <c r="K8" s="7">
        <f>K9+K11+K18+K39+K40+K58</f>
        <v>0</v>
      </c>
      <c r="L8" s="7">
        <f>L9+L11+L18+L39+L40+L58</f>
        <v>-21087.200000000012</v>
      </c>
    </row>
    <row r="9" spans="1:12" s="27" customFormat="1" ht="32.25" customHeight="1">
      <c r="A9" s="9" t="s">
        <v>24</v>
      </c>
      <c r="B9" s="19"/>
      <c r="C9" s="19"/>
      <c r="D9" s="8" t="s">
        <v>25</v>
      </c>
      <c r="E9" s="28"/>
      <c r="F9" s="7">
        <f>F10</f>
        <v>-60879.199999999997</v>
      </c>
      <c r="G9" s="7"/>
      <c r="H9" s="7"/>
      <c r="I9" s="7">
        <f>I10</f>
        <v>-60879.199999999997</v>
      </c>
      <c r="J9" s="7">
        <f>J10</f>
        <v>0</v>
      </c>
      <c r="K9" s="7">
        <f>K10</f>
        <v>0</v>
      </c>
      <c r="L9" s="7">
        <f>L10</f>
        <v>-60879.199999999997</v>
      </c>
    </row>
    <row r="10" spans="1:12" s="27" customFormat="1" ht="32.25" customHeight="1">
      <c r="A10" s="19"/>
      <c r="B10" s="19"/>
      <c r="C10" s="19"/>
      <c r="D10" s="29"/>
      <c r="E10" s="57" t="s">
        <v>79</v>
      </c>
      <c r="F10" s="30">
        <f t="shared" ref="F10:F20" si="0">I10</f>
        <v>-60879.199999999997</v>
      </c>
      <c r="G10" s="30"/>
      <c r="H10" s="30"/>
      <c r="I10" s="30">
        <f t="shared" ref="I10:I17" si="1">J10+K10+L10</f>
        <v>-60879.199999999997</v>
      </c>
      <c r="J10" s="83"/>
      <c r="K10" s="83"/>
      <c r="L10" s="83">
        <v>-60879.199999999997</v>
      </c>
    </row>
    <row r="11" spans="1:12" s="27" customFormat="1" ht="95.45" customHeight="1">
      <c r="A11" s="6" t="s">
        <v>7</v>
      </c>
      <c r="B11" s="20" t="s">
        <v>29</v>
      </c>
      <c r="C11" s="20" t="s">
        <v>30</v>
      </c>
      <c r="D11" s="8" t="s">
        <v>8</v>
      </c>
      <c r="E11" s="58"/>
      <c r="F11" s="18">
        <f t="shared" si="0"/>
        <v>-218000</v>
      </c>
      <c r="G11" s="7"/>
      <c r="H11" s="7"/>
      <c r="I11" s="18">
        <f t="shared" si="1"/>
        <v>-218000</v>
      </c>
      <c r="J11" s="18">
        <f>J15+J14+J12+J16</f>
        <v>-89792</v>
      </c>
      <c r="K11" s="18">
        <f>K15+K14+K12</f>
        <v>0</v>
      </c>
      <c r="L11" s="18">
        <f>L15+L14+L12</f>
        <v>-128208</v>
      </c>
    </row>
    <row r="12" spans="1:12" s="27" customFormat="1" ht="61.15" customHeight="1">
      <c r="A12" s="19"/>
      <c r="B12" s="19"/>
      <c r="C12" s="19"/>
      <c r="D12" s="29"/>
      <c r="E12" s="59" t="s">
        <v>31</v>
      </c>
      <c r="F12" s="21">
        <f t="shared" si="0"/>
        <v>-118000</v>
      </c>
      <c r="G12" s="30"/>
      <c r="H12" s="30"/>
      <c r="I12" s="21">
        <f t="shared" si="1"/>
        <v>-118000</v>
      </c>
      <c r="J12" s="41">
        <v>-89792</v>
      </c>
      <c r="K12" s="41"/>
      <c r="L12" s="41">
        <v>-28208</v>
      </c>
    </row>
    <row r="13" spans="1:12" s="27" customFormat="1" ht="89.45" hidden="1" customHeight="1">
      <c r="A13" s="19"/>
      <c r="B13" s="19"/>
      <c r="C13" s="19"/>
      <c r="D13" s="29"/>
      <c r="E13" s="60" t="s">
        <v>18</v>
      </c>
      <c r="F13" s="21">
        <f t="shared" si="0"/>
        <v>0</v>
      </c>
      <c r="G13" s="30"/>
      <c r="H13" s="30"/>
      <c r="I13" s="21">
        <f t="shared" si="1"/>
        <v>0</v>
      </c>
      <c r="J13" s="41"/>
      <c r="K13" s="41"/>
      <c r="L13" s="41"/>
    </row>
    <row r="14" spans="1:12" s="27" customFormat="1" ht="36.6" customHeight="1">
      <c r="A14" s="19"/>
      <c r="B14" s="19"/>
      <c r="C14" s="19"/>
      <c r="D14" s="29"/>
      <c r="E14" s="59" t="s">
        <v>51</v>
      </c>
      <c r="F14" s="21">
        <f t="shared" si="0"/>
        <v>-150800</v>
      </c>
      <c r="G14" s="30"/>
      <c r="H14" s="30"/>
      <c r="I14" s="21">
        <f t="shared" si="1"/>
        <v>-150800</v>
      </c>
      <c r="J14" s="41">
        <v>-150800</v>
      </c>
      <c r="K14" s="41"/>
      <c r="L14" s="41"/>
    </row>
    <row r="15" spans="1:12" s="27" customFormat="1" ht="55.15" customHeight="1">
      <c r="A15" s="19"/>
      <c r="B15" s="19"/>
      <c r="C15" s="19"/>
      <c r="D15" s="29"/>
      <c r="E15" s="72" t="s">
        <v>64</v>
      </c>
      <c r="F15" s="21">
        <f t="shared" si="0"/>
        <v>-100000</v>
      </c>
      <c r="G15" s="30"/>
      <c r="H15" s="30"/>
      <c r="I15" s="21">
        <f t="shared" si="1"/>
        <v>-100000</v>
      </c>
      <c r="J15" s="41"/>
      <c r="K15" s="41"/>
      <c r="L15" s="41">
        <v>-100000</v>
      </c>
    </row>
    <row r="16" spans="1:12" s="27" customFormat="1" ht="34.15" customHeight="1">
      <c r="A16" s="64" t="s">
        <v>77</v>
      </c>
      <c r="B16" s="70"/>
      <c r="C16" s="70"/>
      <c r="D16" s="65" t="s">
        <v>52</v>
      </c>
      <c r="E16" s="69"/>
      <c r="F16" s="25">
        <f t="shared" si="0"/>
        <v>150800</v>
      </c>
      <c r="G16" s="24"/>
      <c r="H16" s="24"/>
      <c r="I16" s="48">
        <f t="shared" si="1"/>
        <v>150800</v>
      </c>
      <c r="J16" s="24">
        <v>150800</v>
      </c>
      <c r="K16" s="47"/>
      <c r="L16" s="47"/>
    </row>
    <row r="17" spans="1:14" s="27" customFormat="1" ht="36.6" customHeight="1">
      <c r="A17" s="67" t="s">
        <v>78</v>
      </c>
      <c r="B17" s="70"/>
      <c r="C17" s="70"/>
      <c r="D17" s="68" t="s">
        <v>53</v>
      </c>
      <c r="E17" s="66" t="s">
        <v>51</v>
      </c>
      <c r="F17" s="25">
        <f t="shared" si="0"/>
        <v>150800</v>
      </c>
      <c r="G17" s="24"/>
      <c r="H17" s="24"/>
      <c r="I17" s="48">
        <f t="shared" si="1"/>
        <v>150800</v>
      </c>
      <c r="J17" s="24">
        <v>150800</v>
      </c>
      <c r="K17" s="47"/>
      <c r="L17" s="47"/>
    </row>
    <row r="18" spans="1:14" s="27" customFormat="1" ht="52.15" customHeight="1">
      <c r="A18" s="9" t="s">
        <v>19</v>
      </c>
      <c r="B18" s="9" t="s">
        <v>9</v>
      </c>
      <c r="C18" s="10" t="s">
        <v>10</v>
      </c>
      <c r="D18" s="17" t="s">
        <v>20</v>
      </c>
      <c r="E18" s="71"/>
      <c r="F18" s="85">
        <f t="shared" si="0"/>
        <v>-2292200</v>
      </c>
      <c r="G18" s="24"/>
      <c r="H18" s="24"/>
      <c r="I18" s="25">
        <f>I19+I28+I32+I26</f>
        <v>-2292200</v>
      </c>
      <c r="J18" s="25">
        <f>J19+J28+J32</f>
        <v>-2192200</v>
      </c>
      <c r="K18" s="25">
        <f>K19+K28+K32</f>
        <v>0</v>
      </c>
      <c r="L18" s="25">
        <f>L19+L28+L32+L26</f>
        <v>-100000</v>
      </c>
    </row>
    <row r="19" spans="1:14" s="33" customFormat="1" ht="23.25" customHeight="1">
      <c r="A19" s="11"/>
      <c r="B19" s="11"/>
      <c r="C19" s="12"/>
      <c r="D19" s="13" t="s">
        <v>11</v>
      </c>
      <c r="E19" s="61"/>
      <c r="F19" s="25">
        <f t="shared" si="0"/>
        <v>-1066758</v>
      </c>
      <c r="G19" s="26"/>
      <c r="H19" s="32"/>
      <c r="I19" s="43">
        <f>SUM(I20:I25)</f>
        <v>-1066758</v>
      </c>
      <c r="J19" s="43">
        <f>SUM(J20:J25)</f>
        <v>-983658</v>
      </c>
      <c r="K19" s="43">
        <f>SUM(K20:K25)</f>
        <v>0</v>
      </c>
      <c r="L19" s="43">
        <f>SUM(L20:L25)</f>
        <v>-83100</v>
      </c>
    </row>
    <row r="20" spans="1:14" s="27" customFormat="1" ht="40.15" customHeight="1">
      <c r="A20" s="9"/>
      <c r="B20" s="9"/>
      <c r="C20" s="10"/>
      <c r="D20" s="34"/>
      <c r="E20" s="51" t="s">
        <v>33</v>
      </c>
      <c r="F20" s="24">
        <f t="shared" si="0"/>
        <v>-90865</v>
      </c>
      <c r="G20" s="24"/>
      <c r="H20" s="35"/>
      <c r="I20" s="18">
        <f t="shared" ref="I20:I27" si="2">J20+K20+L20</f>
        <v>-90865</v>
      </c>
      <c r="J20" s="24">
        <v>-90865</v>
      </c>
      <c r="K20" s="24"/>
      <c r="L20" s="24"/>
      <c r="N20" s="36"/>
    </row>
    <row r="21" spans="1:14" s="27" customFormat="1" ht="40.15" customHeight="1">
      <c r="A21" s="9"/>
      <c r="B21" s="9"/>
      <c r="C21" s="10"/>
      <c r="D21" s="8"/>
      <c r="E21" s="51" t="s">
        <v>34</v>
      </c>
      <c r="F21" s="24">
        <f t="shared" ref="F21:F38" si="3">I21</f>
        <v>-61027</v>
      </c>
      <c r="G21" s="24"/>
      <c r="H21" s="37"/>
      <c r="I21" s="18">
        <f t="shared" si="2"/>
        <v>-61027</v>
      </c>
      <c r="J21" s="24">
        <v>-61027</v>
      </c>
      <c r="K21" s="24"/>
      <c r="L21" s="24"/>
      <c r="N21" s="36"/>
    </row>
    <row r="22" spans="1:14" s="27" customFormat="1" ht="39" customHeight="1">
      <c r="A22" s="9"/>
      <c r="B22" s="9"/>
      <c r="C22" s="10"/>
      <c r="D22" s="8"/>
      <c r="E22" s="51" t="s">
        <v>35</v>
      </c>
      <c r="F22" s="24">
        <f t="shared" si="3"/>
        <v>-126094</v>
      </c>
      <c r="G22" s="24"/>
      <c r="H22" s="37"/>
      <c r="I22" s="18">
        <f t="shared" si="2"/>
        <v>-126094</v>
      </c>
      <c r="J22" s="24">
        <v>-126094</v>
      </c>
      <c r="K22" s="24"/>
      <c r="L22" s="24"/>
      <c r="N22" s="36"/>
    </row>
    <row r="23" spans="1:14" s="27" customFormat="1" ht="55.9" customHeight="1">
      <c r="A23" s="9"/>
      <c r="B23" s="9"/>
      <c r="C23" s="10"/>
      <c r="D23" s="8"/>
      <c r="E23" s="52" t="s">
        <v>46</v>
      </c>
      <c r="F23" s="24">
        <f t="shared" si="3"/>
        <v>-124042</v>
      </c>
      <c r="G23" s="24"/>
      <c r="H23" s="37"/>
      <c r="I23" s="18">
        <f t="shared" si="2"/>
        <v>-124042</v>
      </c>
      <c r="J23" s="24">
        <v>-124042</v>
      </c>
      <c r="K23" s="24"/>
      <c r="L23" s="24"/>
      <c r="N23" s="36"/>
    </row>
    <row r="24" spans="1:14" s="27" customFormat="1" ht="49.9" customHeight="1">
      <c r="A24" s="9"/>
      <c r="B24" s="9"/>
      <c r="C24" s="10"/>
      <c r="D24" s="8"/>
      <c r="E24" s="52" t="s">
        <v>36</v>
      </c>
      <c r="F24" s="24">
        <f t="shared" si="3"/>
        <v>-353308</v>
      </c>
      <c r="G24" s="24"/>
      <c r="H24" s="37"/>
      <c r="I24" s="18">
        <f>J24+K24+L24</f>
        <v>-353308</v>
      </c>
      <c r="J24" s="24">
        <v>-270208</v>
      </c>
      <c r="K24" s="24"/>
      <c r="L24" s="24">
        <v>-83100</v>
      </c>
      <c r="N24" s="36"/>
    </row>
    <row r="25" spans="1:14" s="27" customFormat="1" ht="39.6" customHeight="1">
      <c r="A25" s="9"/>
      <c r="B25" s="9"/>
      <c r="C25" s="10"/>
      <c r="D25" s="8"/>
      <c r="E25" s="53" t="s">
        <v>28</v>
      </c>
      <c r="F25" s="24">
        <f t="shared" si="3"/>
        <v>-311422</v>
      </c>
      <c r="G25" s="24"/>
      <c r="H25" s="37"/>
      <c r="I25" s="18">
        <f t="shared" si="2"/>
        <v>-311422</v>
      </c>
      <c r="J25" s="24">
        <v>-311422</v>
      </c>
      <c r="K25" s="24"/>
      <c r="L25" s="24"/>
      <c r="N25" s="36"/>
    </row>
    <row r="26" spans="1:14" s="27" customFormat="1" ht="39.6" customHeight="1">
      <c r="A26" s="9"/>
      <c r="B26" s="9"/>
      <c r="C26" s="10"/>
      <c r="D26" s="44" t="s">
        <v>62</v>
      </c>
      <c r="E26" s="53"/>
      <c r="F26" s="25">
        <f>F27</f>
        <v>10200</v>
      </c>
      <c r="G26" s="24"/>
      <c r="H26" s="37"/>
      <c r="I26" s="18">
        <f>I27</f>
        <v>10200</v>
      </c>
      <c r="J26" s="24"/>
      <c r="K26" s="24"/>
      <c r="L26" s="18">
        <f>L27</f>
        <v>10200</v>
      </c>
      <c r="N26" s="36"/>
    </row>
    <row r="27" spans="1:14" s="27" customFormat="1" ht="55.15" customHeight="1">
      <c r="A27" s="9"/>
      <c r="B27" s="9"/>
      <c r="C27" s="10"/>
      <c r="D27" s="45"/>
      <c r="E27" s="53" t="s">
        <v>63</v>
      </c>
      <c r="F27" s="24">
        <f t="shared" si="3"/>
        <v>10200</v>
      </c>
      <c r="G27" s="24"/>
      <c r="H27" s="37"/>
      <c r="I27" s="18">
        <f t="shared" si="2"/>
        <v>10200</v>
      </c>
      <c r="J27" s="24"/>
      <c r="K27" s="24"/>
      <c r="L27" s="24">
        <v>10200</v>
      </c>
      <c r="N27" s="36"/>
    </row>
    <row r="28" spans="1:14" s="33" customFormat="1" ht="30" customHeight="1">
      <c r="A28" s="14"/>
      <c r="B28" s="15"/>
      <c r="C28" s="15"/>
      <c r="D28" s="44" t="s">
        <v>12</v>
      </c>
      <c r="E28" s="62"/>
      <c r="F28" s="24">
        <f t="shared" si="3"/>
        <v>-289756</v>
      </c>
      <c r="G28" s="26"/>
      <c r="H28" s="32"/>
      <c r="I28" s="43">
        <f>SUM(I29:I31)</f>
        <v>-289756</v>
      </c>
      <c r="J28" s="43">
        <f>SUM(J29:J31)</f>
        <v>-362656</v>
      </c>
      <c r="K28" s="43">
        <f>SUM(K29:K31)</f>
        <v>0</v>
      </c>
      <c r="L28" s="43">
        <f>SUM(L29:L31)</f>
        <v>72900</v>
      </c>
      <c r="N28" s="36"/>
    </row>
    <row r="29" spans="1:14" s="27" customFormat="1" ht="58.15" customHeight="1">
      <c r="A29" s="19"/>
      <c r="B29" s="20"/>
      <c r="C29" s="20"/>
      <c r="D29" s="44"/>
      <c r="E29" s="54" t="s">
        <v>37</v>
      </c>
      <c r="F29" s="24">
        <f t="shared" si="3"/>
        <v>-264854</v>
      </c>
      <c r="G29" s="24"/>
      <c r="H29" s="34"/>
      <c r="I29" s="18">
        <f>J29+K29+L29</f>
        <v>-264854</v>
      </c>
      <c r="J29" s="24">
        <v>-264854</v>
      </c>
      <c r="K29" s="24"/>
      <c r="L29" s="24"/>
      <c r="N29" s="36"/>
    </row>
    <row r="30" spans="1:14" s="27" customFormat="1" ht="48" customHeight="1">
      <c r="A30" s="19"/>
      <c r="B30" s="20"/>
      <c r="C30" s="20"/>
      <c r="D30" s="44"/>
      <c r="E30" s="54" t="s">
        <v>61</v>
      </c>
      <c r="F30" s="24">
        <f t="shared" si="3"/>
        <v>72900</v>
      </c>
      <c r="G30" s="24"/>
      <c r="H30" s="34"/>
      <c r="I30" s="18">
        <f>J30+K30+L30</f>
        <v>72900</v>
      </c>
      <c r="J30" s="24"/>
      <c r="K30" s="24"/>
      <c r="L30" s="24">
        <v>72900</v>
      </c>
      <c r="N30" s="36"/>
    </row>
    <row r="31" spans="1:14" s="27" customFormat="1" ht="43.15" customHeight="1">
      <c r="A31" s="19"/>
      <c r="B31" s="20"/>
      <c r="C31" s="20"/>
      <c r="D31" s="44"/>
      <c r="E31" s="54" t="s">
        <v>38</v>
      </c>
      <c r="F31" s="24">
        <f t="shared" si="3"/>
        <v>-97802</v>
      </c>
      <c r="G31" s="24"/>
      <c r="H31" s="34"/>
      <c r="I31" s="18">
        <f>J31+K31+L31</f>
        <v>-97802</v>
      </c>
      <c r="J31" s="24">
        <v>-97802</v>
      </c>
      <c r="K31" s="24"/>
      <c r="L31" s="24"/>
      <c r="N31" s="36"/>
    </row>
    <row r="32" spans="1:14" s="33" customFormat="1" ht="30" customHeight="1">
      <c r="A32" s="14"/>
      <c r="B32" s="15"/>
      <c r="C32" s="15"/>
      <c r="D32" s="44" t="s">
        <v>13</v>
      </c>
      <c r="E32" s="63"/>
      <c r="F32" s="24">
        <f t="shared" si="3"/>
        <v>-945886</v>
      </c>
      <c r="G32" s="26"/>
      <c r="H32" s="32"/>
      <c r="I32" s="43">
        <f>SUM(I33:I38)</f>
        <v>-945886</v>
      </c>
      <c r="J32" s="43">
        <f>SUM(J33:J38)</f>
        <v>-845886</v>
      </c>
      <c r="K32" s="43">
        <f>SUM(K33:K38)</f>
        <v>0</v>
      </c>
      <c r="L32" s="43">
        <f>SUM(L33:L38)</f>
        <v>-100000</v>
      </c>
      <c r="N32" s="36"/>
    </row>
    <row r="33" spans="1:14" s="27" customFormat="1" ht="64.150000000000006" customHeight="1">
      <c r="A33" s="19"/>
      <c r="B33" s="20"/>
      <c r="C33" s="20"/>
      <c r="D33" s="45"/>
      <c r="E33" s="55" t="s">
        <v>39</v>
      </c>
      <c r="F33" s="24">
        <f t="shared" si="3"/>
        <v>-256928</v>
      </c>
      <c r="G33" s="24"/>
      <c r="H33" s="34"/>
      <c r="I33" s="18">
        <f t="shared" ref="I33:I39" si="4">J33+K33+L33</f>
        <v>-256928</v>
      </c>
      <c r="J33" s="24">
        <v>-256928</v>
      </c>
      <c r="K33" s="24"/>
      <c r="L33" s="24"/>
      <c r="N33" s="36"/>
    </row>
    <row r="34" spans="1:14" s="27" customFormat="1" ht="51.6" customHeight="1">
      <c r="A34" s="19"/>
      <c r="B34" s="20"/>
      <c r="C34" s="20"/>
      <c r="D34" s="45"/>
      <c r="E34" s="55" t="s">
        <v>47</v>
      </c>
      <c r="F34" s="24">
        <f t="shared" si="3"/>
        <v>-173298</v>
      </c>
      <c r="G34" s="24"/>
      <c r="H34" s="34"/>
      <c r="I34" s="18">
        <f t="shared" si="4"/>
        <v>-173298</v>
      </c>
      <c r="J34" s="24">
        <v>-173298</v>
      </c>
      <c r="K34" s="24"/>
      <c r="L34" s="24"/>
      <c r="N34" s="36"/>
    </row>
    <row r="35" spans="1:14" s="27" customFormat="1" ht="52.15" customHeight="1">
      <c r="A35" s="19"/>
      <c r="B35" s="20"/>
      <c r="C35" s="20"/>
      <c r="D35" s="45"/>
      <c r="E35" s="56" t="s">
        <v>48</v>
      </c>
      <c r="F35" s="24">
        <f t="shared" si="3"/>
        <v>-63874</v>
      </c>
      <c r="G35" s="47"/>
      <c r="H35" s="34"/>
      <c r="I35" s="48">
        <f t="shared" si="4"/>
        <v>-63874</v>
      </c>
      <c r="J35" s="47">
        <v>-63874</v>
      </c>
      <c r="K35" s="47"/>
      <c r="L35" s="47"/>
      <c r="N35" s="36"/>
    </row>
    <row r="36" spans="1:14" s="27" customFormat="1" ht="50.45" customHeight="1">
      <c r="A36" s="19"/>
      <c r="B36" s="20"/>
      <c r="C36" s="20"/>
      <c r="D36" s="45"/>
      <c r="E36" s="56" t="s">
        <v>40</v>
      </c>
      <c r="F36" s="24">
        <f t="shared" si="3"/>
        <v>-135516</v>
      </c>
      <c r="G36" s="47"/>
      <c r="H36" s="34"/>
      <c r="I36" s="48">
        <f t="shared" si="4"/>
        <v>-135516</v>
      </c>
      <c r="J36" s="47">
        <v>-135516</v>
      </c>
      <c r="K36" s="47"/>
      <c r="L36" s="47"/>
      <c r="N36" s="36"/>
    </row>
    <row r="37" spans="1:14" s="27" customFormat="1" ht="55.15" customHeight="1">
      <c r="A37" s="19"/>
      <c r="B37" s="20"/>
      <c r="C37" s="20"/>
      <c r="D37" s="45"/>
      <c r="E37" s="80" t="s">
        <v>71</v>
      </c>
      <c r="F37" s="24">
        <f t="shared" si="3"/>
        <v>-100000</v>
      </c>
      <c r="G37" s="47"/>
      <c r="H37" s="34"/>
      <c r="I37" s="48">
        <f t="shared" si="4"/>
        <v>-100000</v>
      </c>
      <c r="J37" s="47"/>
      <c r="K37" s="47"/>
      <c r="L37" s="47">
        <v>-100000</v>
      </c>
      <c r="N37" s="36"/>
    </row>
    <row r="38" spans="1:14" s="27" customFormat="1" ht="49.15" customHeight="1">
      <c r="A38" s="19"/>
      <c r="B38" s="20"/>
      <c r="C38" s="20"/>
      <c r="D38" s="45"/>
      <c r="E38" s="56" t="s">
        <v>41</v>
      </c>
      <c r="F38" s="24">
        <f t="shared" si="3"/>
        <v>-216270</v>
      </c>
      <c r="G38" s="47"/>
      <c r="H38" s="34"/>
      <c r="I38" s="48">
        <f t="shared" si="4"/>
        <v>-216270</v>
      </c>
      <c r="J38" s="47">
        <v>-216270</v>
      </c>
      <c r="K38" s="47"/>
      <c r="L38" s="47"/>
      <c r="N38" s="36"/>
    </row>
    <row r="39" spans="1:14" s="27" customFormat="1" ht="45" customHeight="1">
      <c r="A39" s="64" t="s">
        <v>54</v>
      </c>
      <c r="B39" s="70"/>
      <c r="C39" s="70"/>
      <c r="D39" s="65" t="s">
        <v>57</v>
      </c>
      <c r="E39" s="65" t="s">
        <v>57</v>
      </c>
      <c r="F39" s="25">
        <f>I39</f>
        <v>68000</v>
      </c>
      <c r="G39" s="47"/>
      <c r="H39" s="34"/>
      <c r="I39" s="25">
        <f t="shared" si="4"/>
        <v>68000</v>
      </c>
      <c r="J39" s="47"/>
      <c r="K39" s="47"/>
      <c r="L39" s="47">
        <v>68000</v>
      </c>
      <c r="N39" s="36"/>
    </row>
    <row r="40" spans="1:14" s="27" customFormat="1" ht="32.450000000000003" customHeight="1">
      <c r="A40" s="64" t="s">
        <v>55</v>
      </c>
      <c r="B40" s="70"/>
      <c r="C40" s="70"/>
      <c r="D40" s="65" t="s">
        <v>58</v>
      </c>
      <c r="E40" s="65" t="s">
        <v>58</v>
      </c>
      <c r="F40" s="25">
        <f>I40</f>
        <v>2192200</v>
      </c>
      <c r="G40" s="47"/>
      <c r="H40" s="34"/>
      <c r="I40" s="48">
        <f>I41</f>
        <v>2192200</v>
      </c>
      <c r="J40" s="48">
        <f>J41</f>
        <v>2192200</v>
      </c>
      <c r="K40" s="48"/>
      <c r="L40" s="47"/>
      <c r="N40" s="36"/>
    </row>
    <row r="41" spans="1:14" s="27" customFormat="1" ht="51.6" customHeight="1">
      <c r="A41" s="67" t="s">
        <v>56</v>
      </c>
      <c r="B41" s="70"/>
      <c r="C41" s="70"/>
      <c r="D41" s="68" t="s">
        <v>59</v>
      </c>
      <c r="E41" s="68" t="s">
        <v>59</v>
      </c>
      <c r="F41" s="24">
        <f>I41</f>
        <v>2192200</v>
      </c>
      <c r="G41" s="24"/>
      <c r="H41" s="24"/>
      <c r="I41" s="25">
        <v>2192200</v>
      </c>
      <c r="J41" s="24">
        <f>J42+J49+J52</f>
        <v>2192200</v>
      </c>
      <c r="K41" s="47"/>
      <c r="L41" s="47"/>
      <c r="N41" s="36"/>
    </row>
    <row r="42" spans="1:14" s="27" customFormat="1" ht="28.15" customHeight="1">
      <c r="A42" s="11"/>
      <c r="B42" s="11"/>
      <c r="C42" s="12"/>
      <c r="D42" s="13" t="s">
        <v>11</v>
      </c>
      <c r="E42" s="61"/>
      <c r="F42" s="25">
        <f t="shared" ref="F42:F48" si="5">I42</f>
        <v>983658</v>
      </c>
      <c r="G42" s="26"/>
      <c r="H42" s="32"/>
      <c r="I42" s="43">
        <f>SUM(I43:I48)</f>
        <v>983658</v>
      </c>
      <c r="J42" s="43">
        <f>SUM(J43:J48)</f>
        <v>983658</v>
      </c>
      <c r="K42" s="47"/>
      <c r="L42" s="47"/>
      <c r="N42" s="36"/>
    </row>
    <row r="43" spans="1:14" s="27" customFormat="1" ht="42.6" customHeight="1">
      <c r="A43" s="9"/>
      <c r="B43" s="9"/>
      <c r="C43" s="10"/>
      <c r="D43" s="34"/>
      <c r="E43" s="51" t="s">
        <v>33</v>
      </c>
      <c r="F43" s="24">
        <f t="shared" si="5"/>
        <v>90865</v>
      </c>
      <c r="G43" s="24"/>
      <c r="H43" s="35"/>
      <c r="I43" s="18">
        <f t="shared" ref="I43:I48" si="6">J43+K43+L43</f>
        <v>90865</v>
      </c>
      <c r="J43" s="24">
        <v>90865</v>
      </c>
      <c r="K43" s="47"/>
      <c r="L43" s="47"/>
      <c r="N43" s="36"/>
    </row>
    <row r="44" spans="1:14" s="27" customFormat="1" ht="41.45" customHeight="1">
      <c r="A44" s="9"/>
      <c r="B44" s="9"/>
      <c r="C44" s="10"/>
      <c r="D44" s="8"/>
      <c r="E44" s="51" t="s">
        <v>34</v>
      </c>
      <c r="F44" s="24">
        <f t="shared" si="5"/>
        <v>61027</v>
      </c>
      <c r="G44" s="24"/>
      <c r="H44" s="37"/>
      <c r="I44" s="18">
        <f t="shared" si="6"/>
        <v>61027</v>
      </c>
      <c r="J44" s="24">
        <v>61027</v>
      </c>
      <c r="K44" s="47"/>
      <c r="L44" s="47"/>
      <c r="N44" s="36"/>
    </row>
    <row r="45" spans="1:14" s="27" customFormat="1" ht="39" customHeight="1">
      <c r="A45" s="9"/>
      <c r="B45" s="9"/>
      <c r="C45" s="10"/>
      <c r="D45" s="8"/>
      <c r="E45" s="51" t="s">
        <v>35</v>
      </c>
      <c r="F45" s="24">
        <f t="shared" si="5"/>
        <v>126094</v>
      </c>
      <c r="G45" s="24"/>
      <c r="H45" s="37"/>
      <c r="I45" s="18">
        <f t="shared" si="6"/>
        <v>126094</v>
      </c>
      <c r="J45" s="24">
        <v>126094</v>
      </c>
      <c r="K45" s="47"/>
      <c r="L45" s="47"/>
      <c r="N45" s="36"/>
    </row>
    <row r="46" spans="1:14" s="27" customFormat="1" ht="51.6" customHeight="1">
      <c r="A46" s="9"/>
      <c r="B46" s="9"/>
      <c r="C46" s="10"/>
      <c r="D46" s="8"/>
      <c r="E46" s="52" t="s">
        <v>46</v>
      </c>
      <c r="F46" s="24">
        <f t="shared" si="5"/>
        <v>124042</v>
      </c>
      <c r="G46" s="24"/>
      <c r="H46" s="37"/>
      <c r="I46" s="18">
        <f t="shared" si="6"/>
        <v>124042</v>
      </c>
      <c r="J46" s="24">
        <v>124042</v>
      </c>
      <c r="K46" s="47"/>
      <c r="L46" s="47"/>
      <c r="N46" s="36"/>
    </row>
    <row r="47" spans="1:14" s="27" customFormat="1" ht="51.6" customHeight="1">
      <c r="A47" s="9"/>
      <c r="B47" s="9"/>
      <c r="C47" s="10"/>
      <c r="D47" s="8"/>
      <c r="E47" s="52" t="s">
        <v>36</v>
      </c>
      <c r="F47" s="24">
        <f t="shared" si="5"/>
        <v>270208</v>
      </c>
      <c r="G47" s="24"/>
      <c r="H47" s="37"/>
      <c r="I47" s="18">
        <f t="shared" si="6"/>
        <v>270208</v>
      </c>
      <c r="J47" s="24">
        <v>270208</v>
      </c>
      <c r="K47" s="47"/>
      <c r="L47" s="47"/>
      <c r="N47" s="36"/>
    </row>
    <row r="48" spans="1:14" s="27" customFormat="1" ht="37.9" customHeight="1">
      <c r="A48" s="9"/>
      <c r="B48" s="9"/>
      <c r="C48" s="10"/>
      <c r="D48" s="8"/>
      <c r="E48" s="53" t="s">
        <v>28</v>
      </c>
      <c r="F48" s="24">
        <f t="shared" si="5"/>
        <v>311422</v>
      </c>
      <c r="G48" s="24"/>
      <c r="H48" s="37"/>
      <c r="I48" s="18">
        <f t="shared" si="6"/>
        <v>311422</v>
      </c>
      <c r="J48" s="24">
        <v>311422</v>
      </c>
      <c r="K48" s="47"/>
      <c r="L48" s="47"/>
      <c r="N48" s="36"/>
    </row>
    <row r="49" spans="1:14" s="27" customFormat="1" ht="27.6" customHeight="1">
      <c r="A49" s="14"/>
      <c r="B49" s="15"/>
      <c r="C49" s="15"/>
      <c r="D49" s="44" t="s">
        <v>12</v>
      </c>
      <c r="E49" s="62"/>
      <c r="F49" s="24">
        <f t="shared" ref="F49:F57" si="7">I49</f>
        <v>362656</v>
      </c>
      <c r="G49" s="26"/>
      <c r="H49" s="32"/>
      <c r="I49" s="43">
        <f>SUM(I50:I51)</f>
        <v>362656</v>
      </c>
      <c r="J49" s="43">
        <f>SUM(J50:J51)</f>
        <v>362656</v>
      </c>
      <c r="K49" s="47"/>
      <c r="L49" s="47"/>
      <c r="N49" s="36"/>
    </row>
    <row r="50" spans="1:14" s="27" customFormat="1" ht="51.6" customHeight="1">
      <c r="A50" s="19"/>
      <c r="B50" s="20"/>
      <c r="C50" s="20"/>
      <c r="D50" s="44"/>
      <c r="E50" s="54" t="s">
        <v>37</v>
      </c>
      <c r="F50" s="24">
        <f t="shared" si="7"/>
        <v>264854</v>
      </c>
      <c r="G50" s="24"/>
      <c r="H50" s="34"/>
      <c r="I50" s="18">
        <f>J50+K50+L50</f>
        <v>264854</v>
      </c>
      <c r="J50" s="24">
        <v>264854</v>
      </c>
      <c r="K50" s="47"/>
      <c r="L50" s="47"/>
      <c r="N50" s="36"/>
    </row>
    <row r="51" spans="1:14" s="27" customFormat="1" ht="42.6" customHeight="1">
      <c r="A51" s="19"/>
      <c r="B51" s="20"/>
      <c r="C51" s="20"/>
      <c r="D51" s="44"/>
      <c r="E51" s="54" t="s">
        <v>38</v>
      </c>
      <c r="F51" s="24">
        <f t="shared" si="7"/>
        <v>97802</v>
      </c>
      <c r="G51" s="24"/>
      <c r="H51" s="34"/>
      <c r="I51" s="18">
        <f>J51+K51+L51</f>
        <v>97802</v>
      </c>
      <c r="J51" s="24">
        <v>97802</v>
      </c>
      <c r="K51" s="47"/>
      <c r="L51" s="47"/>
      <c r="N51" s="36"/>
    </row>
    <row r="52" spans="1:14" s="27" customFormat="1" ht="24.6" customHeight="1">
      <c r="A52" s="14"/>
      <c r="B52" s="15"/>
      <c r="C52" s="15"/>
      <c r="D52" s="44" t="s">
        <v>13</v>
      </c>
      <c r="E52" s="63"/>
      <c r="F52" s="24">
        <f t="shared" si="7"/>
        <v>845886</v>
      </c>
      <c r="G52" s="26"/>
      <c r="H52" s="32"/>
      <c r="I52" s="43">
        <f>SUM(I53:I57)</f>
        <v>845886</v>
      </c>
      <c r="J52" s="43">
        <f>SUM(J53:J57)</f>
        <v>845886</v>
      </c>
      <c r="K52" s="47"/>
      <c r="L52" s="47"/>
      <c r="N52" s="36"/>
    </row>
    <row r="53" spans="1:14" s="27" customFormat="1" ht="51.6" customHeight="1">
      <c r="A53" s="19"/>
      <c r="B53" s="20"/>
      <c r="C53" s="20"/>
      <c r="D53" s="45"/>
      <c r="E53" s="55" t="s">
        <v>39</v>
      </c>
      <c r="F53" s="24">
        <f t="shared" si="7"/>
        <v>256928</v>
      </c>
      <c r="G53" s="24"/>
      <c r="H53" s="34"/>
      <c r="I53" s="18">
        <f>J53+K53+L53</f>
        <v>256928</v>
      </c>
      <c r="J53" s="24">
        <v>256928</v>
      </c>
      <c r="K53" s="47"/>
      <c r="L53" s="47"/>
      <c r="N53" s="36"/>
    </row>
    <row r="54" spans="1:14" s="27" customFormat="1" ht="40.15" customHeight="1">
      <c r="A54" s="19"/>
      <c r="B54" s="20"/>
      <c r="C54" s="20"/>
      <c r="D54" s="45"/>
      <c r="E54" s="55" t="s">
        <v>47</v>
      </c>
      <c r="F54" s="24">
        <f t="shared" si="7"/>
        <v>173298</v>
      </c>
      <c r="G54" s="24"/>
      <c r="H54" s="34"/>
      <c r="I54" s="18">
        <f>J54+K54+L54</f>
        <v>173298</v>
      </c>
      <c r="J54" s="24">
        <v>173298</v>
      </c>
      <c r="K54" s="47"/>
      <c r="L54" s="47"/>
      <c r="N54" s="36"/>
    </row>
    <row r="55" spans="1:14" s="27" customFormat="1" ht="41.45" customHeight="1">
      <c r="A55" s="19"/>
      <c r="B55" s="20"/>
      <c r="C55" s="20"/>
      <c r="D55" s="45"/>
      <c r="E55" s="56" t="s">
        <v>48</v>
      </c>
      <c r="F55" s="24">
        <f t="shared" si="7"/>
        <v>63874</v>
      </c>
      <c r="G55" s="47"/>
      <c r="H55" s="34"/>
      <c r="I55" s="48">
        <f>J55+K55+L55</f>
        <v>63874</v>
      </c>
      <c r="J55" s="47">
        <v>63874</v>
      </c>
      <c r="K55" s="47"/>
      <c r="L55" s="47"/>
      <c r="N55" s="36"/>
    </row>
    <row r="56" spans="1:14" s="27" customFormat="1" ht="39.6" customHeight="1">
      <c r="A56" s="19"/>
      <c r="B56" s="20"/>
      <c r="C56" s="20"/>
      <c r="D56" s="45"/>
      <c r="E56" s="56" t="s">
        <v>40</v>
      </c>
      <c r="F56" s="24">
        <f t="shared" si="7"/>
        <v>135516</v>
      </c>
      <c r="G56" s="47"/>
      <c r="H56" s="34"/>
      <c r="I56" s="48">
        <f>J56+K56+L56</f>
        <v>135516</v>
      </c>
      <c r="J56" s="47">
        <v>135516</v>
      </c>
      <c r="K56" s="47"/>
      <c r="L56" s="47"/>
      <c r="N56" s="36"/>
    </row>
    <row r="57" spans="1:14" s="27" customFormat="1" ht="41.45" customHeight="1">
      <c r="A57" s="19"/>
      <c r="B57" s="20"/>
      <c r="C57" s="20"/>
      <c r="D57" s="45"/>
      <c r="E57" s="56" t="s">
        <v>41</v>
      </c>
      <c r="F57" s="24">
        <f t="shared" si="7"/>
        <v>216270</v>
      </c>
      <c r="G57" s="47"/>
      <c r="H57" s="34"/>
      <c r="I57" s="48">
        <f>J57+K57+L57</f>
        <v>216270</v>
      </c>
      <c r="J57" s="47">
        <v>216270</v>
      </c>
      <c r="K57" s="47"/>
      <c r="L57" s="47"/>
      <c r="N57" s="36"/>
    </row>
    <row r="58" spans="1:14" s="27" customFormat="1" ht="54" customHeight="1">
      <c r="A58" s="75" t="s">
        <v>66</v>
      </c>
      <c r="B58" s="75" t="s">
        <v>67</v>
      </c>
      <c r="C58" s="76" t="s">
        <v>68</v>
      </c>
      <c r="D58" s="77" t="s">
        <v>69</v>
      </c>
      <c r="E58" s="68"/>
      <c r="F58" s="25">
        <f>F59+F60</f>
        <v>200000</v>
      </c>
      <c r="G58" s="25"/>
      <c r="H58" s="25"/>
      <c r="I58" s="25">
        <f>I59+I60</f>
        <v>200000</v>
      </c>
      <c r="J58" s="25"/>
      <c r="K58" s="78"/>
      <c r="L58" s="25">
        <f>L59+L60</f>
        <v>200000</v>
      </c>
      <c r="N58" s="36"/>
    </row>
    <row r="59" spans="1:14" s="27" customFormat="1" ht="57" customHeight="1">
      <c r="A59" s="67"/>
      <c r="B59" s="70"/>
      <c r="C59" s="70"/>
      <c r="D59" s="73"/>
      <c r="E59" s="74" t="s">
        <v>65</v>
      </c>
      <c r="F59" s="24">
        <f t="shared" ref="F59:F64" si="8">I59</f>
        <v>100000</v>
      </c>
      <c r="G59" s="24"/>
      <c r="H59" s="24"/>
      <c r="I59" s="48">
        <f t="shared" ref="I59:I64" si="9">J59+K59+L59</f>
        <v>100000</v>
      </c>
      <c r="J59" s="25"/>
      <c r="K59" s="47"/>
      <c r="L59" s="47">
        <v>100000</v>
      </c>
      <c r="N59" s="36"/>
    </row>
    <row r="60" spans="1:14" s="27" customFormat="1" ht="54.6" customHeight="1">
      <c r="A60" s="67"/>
      <c r="B60" s="70"/>
      <c r="C60" s="70"/>
      <c r="D60" s="73"/>
      <c r="E60" s="79" t="s">
        <v>70</v>
      </c>
      <c r="F60" s="24">
        <f t="shared" si="8"/>
        <v>100000</v>
      </c>
      <c r="G60" s="24"/>
      <c r="H60" s="24"/>
      <c r="I60" s="48">
        <f t="shared" si="9"/>
        <v>100000</v>
      </c>
      <c r="J60" s="25"/>
      <c r="K60" s="47"/>
      <c r="L60" s="47">
        <v>100000</v>
      </c>
      <c r="N60" s="36"/>
    </row>
    <row r="61" spans="1:14" s="27" customFormat="1" ht="54.6" customHeight="1">
      <c r="A61" s="81" t="s">
        <v>73</v>
      </c>
      <c r="B61" s="70"/>
      <c r="C61" s="70"/>
      <c r="D61" s="65" t="s">
        <v>72</v>
      </c>
      <c r="E61" s="79"/>
      <c r="F61" s="25">
        <f t="shared" si="8"/>
        <v>165200</v>
      </c>
      <c r="G61" s="24"/>
      <c r="H61" s="24"/>
      <c r="I61" s="48">
        <f t="shared" si="9"/>
        <v>165200</v>
      </c>
      <c r="J61" s="25">
        <f>J65</f>
        <v>0</v>
      </c>
      <c r="K61" s="47"/>
      <c r="L61" s="78">
        <f>L62+L63+L64</f>
        <v>165200</v>
      </c>
      <c r="N61" s="36"/>
    </row>
    <row r="62" spans="1:14" s="27" customFormat="1" ht="54.6" customHeight="1">
      <c r="A62" s="64" t="s">
        <v>74</v>
      </c>
      <c r="B62" s="70"/>
      <c r="C62" s="70"/>
      <c r="D62" s="65" t="s">
        <v>49</v>
      </c>
      <c r="E62" s="59" t="s">
        <v>50</v>
      </c>
      <c r="F62" s="25">
        <f t="shared" si="8"/>
        <v>70000</v>
      </c>
      <c r="G62" s="24"/>
      <c r="H62" s="24"/>
      <c r="I62" s="48">
        <f t="shared" si="9"/>
        <v>70000</v>
      </c>
      <c r="J62" s="25"/>
      <c r="K62" s="47"/>
      <c r="L62" s="47">
        <v>70000</v>
      </c>
      <c r="N62" s="36"/>
    </row>
    <row r="63" spans="1:14" s="27" customFormat="1" ht="85.15" customHeight="1">
      <c r="A63" s="64" t="s">
        <v>75</v>
      </c>
      <c r="B63" s="70"/>
      <c r="C63" s="70"/>
      <c r="D63" s="8" t="s">
        <v>8</v>
      </c>
      <c r="E63" s="59" t="s">
        <v>50</v>
      </c>
      <c r="F63" s="25">
        <f t="shared" si="8"/>
        <v>70200</v>
      </c>
      <c r="G63" s="24"/>
      <c r="H63" s="24"/>
      <c r="I63" s="48">
        <f t="shared" si="9"/>
        <v>70200</v>
      </c>
      <c r="J63" s="25"/>
      <c r="K63" s="47"/>
      <c r="L63" s="47">
        <v>70200</v>
      </c>
      <c r="N63" s="36"/>
    </row>
    <row r="64" spans="1:14" s="27" customFormat="1" ht="54.6" customHeight="1">
      <c r="A64" s="64" t="s">
        <v>76</v>
      </c>
      <c r="B64" s="70"/>
      <c r="C64" s="70"/>
      <c r="D64" s="65" t="s">
        <v>60</v>
      </c>
      <c r="E64" s="59" t="s">
        <v>50</v>
      </c>
      <c r="F64" s="25">
        <f t="shared" si="8"/>
        <v>25000</v>
      </c>
      <c r="G64" s="24"/>
      <c r="H64" s="24"/>
      <c r="I64" s="48">
        <f t="shared" si="9"/>
        <v>25000</v>
      </c>
      <c r="J64" s="25"/>
      <c r="K64" s="47"/>
      <c r="L64" s="47">
        <v>25000</v>
      </c>
      <c r="N64" s="36"/>
    </row>
    <row r="65" spans="1:14" s="27" customFormat="1" ht="27.6" hidden="1" customHeight="1">
      <c r="A65" s="64"/>
      <c r="B65" s="70"/>
      <c r="C65" s="70"/>
      <c r="D65" s="65"/>
      <c r="E65" s="69"/>
      <c r="F65" s="25"/>
      <c r="G65" s="24"/>
      <c r="H65" s="24"/>
      <c r="I65" s="48"/>
      <c r="J65" s="24"/>
      <c r="K65" s="47"/>
      <c r="L65" s="47"/>
      <c r="N65" s="36"/>
    </row>
    <row r="66" spans="1:14" s="27" customFormat="1" ht="45.6" hidden="1" customHeight="1">
      <c r="A66" s="67"/>
      <c r="B66" s="70"/>
      <c r="C66" s="70"/>
      <c r="D66" s="68"/>
      <c r="E66" s="66"/>
      <c r="F66" s="25"/>
      <c r="G66" s="24"/>
      <c r="H66" s="24"/>
      <c r="I66" s="48"/>
      <c r="J66" s="24"/>
      <c r="K66" s="47"/>
      <c r="L66" s="47"/>
      <c r="N66" s="36"/>
    </row>
    <row r="67" spans="1:14" ht="31.15" customHeight="1">
      <c r="A67" s="42"/>
      <c r="B67" s="42"/>
      <c r="C67" s="42"/>
      <c r="D67" s="46" t="s">
        <v>32</v>
      </c>
      <c r="E67" s="42"/>
      <c r="F67" s="84">
        <f t="shared" ref="F67:L67" si="10">F8+F61</f>
        <v>54320.799999999988</v>
      </c>
      <c r="G67" s="84">
        <f t="shared" si="10"/>
        <v>0</v>
      </c>
      <c r="H67" s="84">
        <f t="shared" si="10"/>
        <v>0</v>
      </c>
      <c r="I67" s="84">
        <f t="shared" si="10"/>
        <v>54320.799999999988</v>
      </c>
      <c r="J67" s="84">
        <f t="shared" si="10"/>
        <v>-89792</v>
      </c>
      <c r="K67" s="84">
        <f t="shared" si="10"/>
        <v>0</v>
      </c>
      <c r="L67" s="84">
        <f t="shared" si="10"/>
        <v>144112.79999999999</v>
      </c>
    </row>
    <row r="70" spans="1:14" s="3" customFormat="1" ht="14.25">
      <c r="A70" s="82"/>
      <c r="B70" s="82"/>
      <c r="C70" s="82"/>
      <c r="D70" s="49" t="s">
        <v>42</v>
      </c>
      <c r="E70" s="82"/>
      <c r="F70" s="82"/>
      <c r="G70" s="82"/>
      <c r="H70" s="82"/>
      <c r="I70" s="50"/>
      <c r="J70" s="50" t="s">
        <v>43</v>
      </c>
      <c r="K70" s="16"/>
      <c r="L70" s="16"/>
    </row>
  </sheetData>
  <mergeCells count="14">
    <mergeCell ref="A1:I1"/>
    <mergeCell ref="A4:I4"/>
    <mergeCell ref="I2:L2"/>
    <mergeCell ref="J6:L6"/>
    <mergeCell ref="H6:H7"/>
    <mergeCell ref="G6:G7"/>
    <mergeCell ref="E6:E7"/>
    <mergeCell ref="D6:D7"/>
    <mergeCell ref="F6:F7"/>
    <mergeCell ref="I6:I7"/>
    <mergeCell ref="C6:C7"/>
    <mergeCell ref="B6:B7"/>
    <mergeCell ref="A6:A7"/>
    <mergeCell ref="A3:L3"/>
  </mergeCells>
  <phoneticPr fontId="22" type="noConversion"/>
  <printOptions horizontalCentered="1"/>
  <pageMargins left="0.23622047244094491" right="3.937007874015748E-2" top="0.55118110236220474" bottom="0.15748031496062992" header="0.31496062992125984" footer="0.31496062992125984"/>
  <pageSetup paperSize="9" scale="66" fitToWidth="0" orientation="landscape" r:id="rId1"/>
  <headerFooter alignWithMargins="0">
    <oddFooter>&amp;R&amp;P</oddFooter>
  </headerFooter>
  <rowBreaks count="1" manualBreakCount="1">
    <brk id="72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cedc1b3-a6a6-4744-bb8f-c9b717f8a9c9"/>
  </ds:schemaRefs>
</ds:datastoreItem>
</file>

<file path=customXml/itemProps3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дод.4</vt:lpstr>
      <vt:lpstr>дод.4!Область_друку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X</cp:lastModifiedBy>
  <cp:lastPrinted>2018-08-17T07:57:10Z</cp:lastPrinted>
  <dcterms:created xsi:type="dcterms:W3CDTF">2014-01-17T10:52:16Z</dcterms:created>
  <dcterms:modified xsi:type="dcterms:W3CDTF">2018-08-29T18:13:32Z</dcterms:modified>
</cp:coreProperties>
</file>