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D:\УТОЧНЕННЯ\Рішення 8 листопада\"/>
    </mc:Choice>
  </mc:AlternateContent>
  <xr:revisionPtr revIDLastSave="0" documentId="8_{7F8CEF9A-6FDB-4644-BA68-D7153C7ED74E}" xr6:coauthVersionLast="40" xr6:coauthVersionMax="40" xr10:uidLastSave="{00000000-0000-0000-0000-000000000000}"/>
  <bookViews>
    <workbookView xWindow="0" yWindow="0" windowWidth="22908" windowHeight="10704" xr2:uid="{00000000-000D-0000-FFFF-FFFF00000000}"/>
  </bookViews>
  <sheets>
    <sheet name="Лист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7" i="1" l="1"/>
  <c r="F37" i="1"/>
  <c r="F40" i="1"/>
  <c r="E40" i="1"/>
  <c r="H37" i="1"/>
  <c r="H40" i="1"/>
  <c r="H36" i="1"/>
  <c r="E36" i="1"/>
  <c r="H34" i="1"/>
  <c r="H33" i="1"/>
  <c r="F33" i="1"/>
  <c r="F34" i="1"/>
  <c r="E34" i="1"/>
  <c r="E33" i="1"/>
  <c r="E18" i="1"/>
  <c r="P18" i="1"/>
  <c r="H18" i="1"/>
  <c r="F18" i="1"/>
  <c r="F14" i="1"/>
  <c r="E14" i="1"/>
  <c r="E13" i="1"/>
  <c r="F13" i="1"/>
  <c r="J14" i="1"/>
  <c r="J13" i="1"/>
  <c r="N14" i="1"/>
  <c r="O14" i="1"/>
  <c r="O13" i="1"/>
  <c r="N13" i="1"/>
  <c r="O44" i="1"/>
  <c r="N44" i="1"/>
  <c r="J44" i="1"/>
  <c r="P44" i="1"/>
  <c r="P43" i="1"/>
  <c r="P42" i="1"/>
  <c r="P41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<sst xmlns="http://schemas.openxmlformats.org/spreadsheetml/2006/main" count="131" uniqueCount="113">
  <si>
    <t>отг с. Первозванiвка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</si>
  <si>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</si>
  <si>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</si>
  <si>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</si>
  <si>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</si>
  <si>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</si>
  <si>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</si>
  <si>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</si>
  <si>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</si>
  <si>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</si>
  <si>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</si>
  <si>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</si>
  <si>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</si>
  <si>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</si>
  <si>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</si>
  <si>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</si>
  <si>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</si>
  <si>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Первозванівська сільська рада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</si>
  <si>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</si>
  <si>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</si>
  <si>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</si>
  <si>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</si>
  <si>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</si>
  <si>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</si>
  <si>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</si>
  <si>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</si>
  <si>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</si>
  <si>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</si>
  <si>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</si>
  <si>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</si>
  <si>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</si>
  <si>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</si>
  <si>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0113190</t>
  </si>
  <si>
    <t>3190</t>
  </si>
  <si>
    <t>Соціальний захист ветеранів війни та праці</t>
  </si>
  <si>
    <t>0113192</t>
  </si>
  <si>
    <t>1030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</si>
  <si>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</si>
  <si>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</si>
  <si>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0113210</t>
  </si>
  <si>
    <t>1050</t>
  </si>
  <si>
    <t>3210</t>
  </si>
  <si>
    <t>Організація та проведення громадських робіт</t>
  </si>
  <si>
    <t>0113240</t>
  </si>
  <si>
    <t>3240</t>
  </si>
  <si>
    <t>Інші заклади та заходи</t>
  </si>
  <si>
    <t>0113242</t>
  </si>
  <si>
    <t>1090</t>
  </si>
  <si>
    <t>3242</t>
  </si>
  <si>
    <t>Інші заходи у сфері соціального захисту і соціального забезпечення</t>
  </si>
  <si>
    <t>0115060</t>
  </si>
  <si>
    <t>5060</t>
  </si>
  <si>
    <t>Інші заходи з розвитку фізичної культури та спорту</t>
  </si>
  <si>
    <t>0115061</t>
  </si>
  <si>
    <t>0810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</si>
  <si>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</si>
  <si>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</si>
  <si>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0116030</t>
  </si>
  <si>
    <t>0620</t>
  </si>
  <si>
    <t>6030</t>
  </si>
  <si>
    <t>Організація благоустрою населених пунктів</t>
  </si>
  <si>
    <t>0117330</t>
  </si>
  <si>
    <t>0443</t>
  </si>
  <si>
    <t>7330</t>
  </si>
  <si>
    <t>Будівництво інших об`єктів соціальної та виробничої інфраструктури комунальної власності</t>
  </si>
  <si>
    <t>0117460</t>
  </si>
  <si>
    <t>7460</t>
  </si>
  <si>
    <t>Утримання та розвиток автомобільних доріг та дорожньої інфраструктури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</si>
  <si>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</si>
  <si>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</si>
  <si>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</si>
  <si>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</si>
  <si>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0117690</t>
  </si>
  <si>
    <t>7690</t>
  </si>
  <si>
    <t>Інша економічна діяльність</t>
  </si>
  <si>
    <t>0117693</t>
  </si>
  <si>
    <t>0490</t>
  </si>
  <si>
    <t>7693</t>
  </si>
  <si>
    <t>Інші заходи, пов`язані з економічною діяльністю</t>
  </si>
  <si>
    <t>0119770</t>
  </si>
  <si>
    <t>0180</t>
  </si>
  <si>
    <t>9770</t>
  </si>
  <si>
    <t>Інші субвенції з місцевого бюджету</t>
  </si>
  <si>
    <t>0600000</t>
  </si>
  <si>
    <t>Орган з питань освіти і науки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</si>
  <si>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</si>
  <si>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</si>
  <si>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</si>
  <si>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</si>
  <si>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</si>
  <si>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0611020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</si>
  <si>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</si>
  <si>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</si>
  <si>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</si>
  <si>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0614030</t>
  </si>
  <si>
    <t>0824</t>
  </si>
  <si>
    <t>4030</t>
  </si>
  <si>
    <t>Забезпечення діяльності бібліотек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</si>
  <si>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</si>
  <si>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</si>
  <si>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</si>
  <si>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</si>
  <si>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 xml:space="preserve"> </t>
  </si>
  <si>
    <t>Секретар сільської ради</t>
  </si>
  <si>
    <t>В. Лещенко</t>
  </si>
  <si>
    <t>в т.ч 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</si>
  <si>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в т.ч.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</si>
  <si>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 т.ч. дотація з державного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</si>
  <si>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ЗМІНИ ДО РОЗПОДІЛУ</t>
  </si>
  <si>
    <t>видатків Первозванівської сільської ради на 2018 рік</t>
  </si>
  <si>
    <t>Додаток 3</t>
  </si>
  <si>
    <t>до рішення Первозванівської сільської ради</t>
  </si>
  <si>
    <t>від 08 листопада 2018 № 423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</si>
</sst>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2" fontId="1" fillId="0" borderId="1" xfId="0" quotePrefix="1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2" fontId="1" fillId="0" borderId="1" xfId="1" quotePrefix="1" applyNumberFormat="1" applyFont="1" applyFill="1" applyBorder="1" applyAlignment="1">
      <alignment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quotePrefix="1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2" fontId="5" fillId="0" borderId="1" xfId="0" quotePrefix="1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2" fontId="3" fillId="0" borderId="1" xfId="0" quotePrefix="1" applyNumberFormat="1" applyFont="1" applyFill="1" applyBorder="1" applyAlignment="1">
      <alignment horizontal="center" vertical="center" wrapText="1"/>
    </xf>
    <xf numFmtId="2" fontId="3" fillId="0" borderId="1" xfId="0" quotePrefix="1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2" fontId="9" fillId="0" borderId="1" xfId="0" quotePrefix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1" fillId="0" borderId="0" xfId="0" applyFont="1" applyFill="1"/>
    <xf numFmtId="0" fontId="7" fillId="0" borderId="1" xfId="0" quotePrefix="1" applyFont="1" applyFill="1" applyBorder="1" applyAlignment="1">
      <alignment horizontal="center" vertical="center" wrapText="1"/>
    </xf>
    <xf numFmtId="2" fontId="7" fillId="0" borderId="1" xfId="0" quotePrefix="1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2" fontId="7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Звичайни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7"/>
  <sheetViews>
    <sheetView tabSelected="1" topLeftCell="D1" workbookViewId="0" xr3:uid="{AEA406A1-0E4B-5B11-9CD5-51D6E497D94C}">
      <selection activeCell="A6" sqref="A6:P6"/>
    </sheetView>
  </sheetViews>
  <sheetFormatPr defaultColWidth="8.875" defaultRowHeight="13.5" x14ac:dyDescent="0.15"/>
  <cols>
    <col min="1" max="3" width="12.1328125" style="4" customWidth="1"/>
    <col min="4" max="4" width="51.4921875" style="4" customWidth="1"/>
    <col min="5" max="8" width="11.6875" style="4" customWidth="1"/>
    <col min="9" max="9" width="9.9140625" style="4" customWidth="1"/>
    <col min="10" max="16" width="11.6875" style="4" customWidth="1"/>
    <col min="17" max="16384" width="8.875" style="4"/>
  </cols>
  <sheetData>
    <row r="1" spans="1:16" x14ac:dyDescent="0.15">
      <c r="A1" s="4" t="s">
        <v>0</v>
      </c>
      <c r="M1" s="4" t="s">
        <v>110</v>
      </c>
    </row>
    <row r="2" spans="1:16" x14ac:dyDescent="0.15">
      <c r="M2" s="4" t="s">
        <v>111</v>
      </c>
    </row>
    <row r="3" spans="1:16" x14ac:dyDescent="0.15">
      <c r="M3" s="4" t="s">
        <v>112</v>
      </c>
    </row>
    <row r="5" spans="1:16" x14ac:dyDescent="0.15">
      <c r="A5" s="27" t="s">
        <v>108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x14ac:dyDescent="0.15">
      <c r="A6" s="27" t="s">
        <v>109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x14ac:dyDescent="0.15">
      <c r="P7" s="5" t="s">
        <v>1</v>
      </c>
    </row>
    <row r="8" spans="1:16" x14ac:dyDescent="0.15">
      <c r="A8" s="29" t="s">
        <v>2</v>
      </c>
      <c r="B8" s="29" t="s">
        <v>3</v>
      </c>
      <c r="C8" s="29" t="s">
        <v>4</v>
      </c>
      <c r="D8" s="30" t="s">
        <v>5</v>
      </c>
      <c r="E8" s="30" t="s">
        <v>6</v>
      </c>
      <c r="F8" s="30"/>
      <c r="G8" s="30"/>
      <c r="H8" s="30"/>
      <c r="I8" s="30"/>
      <c r="J8" s="30" t="s">
        <v>13</v>
      </c>
      <c r="K8" s="30"/>
      <c r="L8" s="30"/>
      <c r="M8" s="30"/>
      <c r="N8" s="30"/>
      <c r="O8" s="30"/>
      <c r="P8" s="30" t="s">
        <v>15</v>
      </c>
    </row>
    <row r="9" spans="1:16" x14ac:dyDescent="0.15">
      <c r="A9" s="30"/>
      <c r="B9" s="30"/>
      <c r="C9" s="30"/>
      <c r="D9" s="30"/>
      <c r="E9" s="30" t="s">
        <v>7</v>
      </c>
      <c r="F9" s="30" t="s">
        <v>8</v>
      </c>
      <c r="G9" s="30" t="s">
        <v>9</v>
      </c>
      <c r="H9" s="30"/>
      <c r="I9" s="30" t="s">
        <v>12</v>
      </c>
      <c r="J9" s="30" t="s">
        <v>7</v>
      </c>
      <c r="K9" s="30" t="s">
        <v>8</v>
      </c>
      <c r="L9" s="30" t="s">
        <v>9</v>
      </c>
      <c r="M9" s="30"/>
      <c r="N9" s="30" t="s">
        <v>12</v>
      </c>
      <c r="O9" s="6" t="s">
        <v>9</v>
      </c>
      <c r="P9" s="30"/>
    </row>
    <row r="10" spans="1:16" x14ac:dyDescent="0.15">
      <c r="A10" s="30"/>
      <c r="B10" s="30"/>
      <c r="C10" s="30"/>
      <c r="D10" s="30"/>
      <c r="E10" s="30"/>
      <c r="F10" s="30"/>
      <c r="G10" s="30" t="s">
        <v>10</v>
      </c>
      <c r="H10" s="30" t="s">
        <v>11</v>
      </c>
      <c r="I10" s="30"/>
      <c r="J10" s="30"/>
      <c r="K10" s="30"/>
      <c r="L10" s="30" t="s">
        <v>10</v>
      </c>
      <c r="M10" s="30" t="s">
        <v>11</v>
      </c>
      <c r="N10" s="30"/>
      <c r="O10" s="30" t="s">
        <v>14</v>
      </c>
      <c r="P10" s="30"/>
    </row>
    <row r="11" spans="1:16" ht="30" customHeight="1" x14ac:dyDescent="0.1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16" x14ac:dyDescent="0.1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6">
        <v>16</v>
      </c>
    </row>
    <row r="13" spans="1:16" ht="18" customHeight="1" x14ac:dyDescent="0.15">
      <c r="A13" s="7" t="s">
        <v>16</v>
      </c>
      <c r="B13" s="8"/>
      <c r="C13" s="9"/>
      <c r="D13" s="10" t="s">
        <v>17</v>
      </c>
      <c r="E13" s="11">
        <f>445900+80400</f>
        <v>526300</v>
      </c>
      <c r="F13" s="11">
        <f>376300+150000</f>
        <v>526300</v>
      </c>
      <c r="G13" s="11">
        <v>781400</v>
      </c>
      <c r="H13" s="11">
        <v>-582400</v>
      </c>
      <c r="I13" s="11">
        <v>0</v>
      </c>
      <c r="J13" s="11">
        <f>856800-24000</f>
        <v>832800</v>
      </c>
      <c r="K13" s="11">
        <v>0</v>
      </c>
      <c r="L13" s="11">
        <v>0</v>
      </c>
      <c r="M13" s="11">
        <v>0</v>
      </c>
      <c r="N13" s="11">
        <f>856800-24000</f>
        <v>832800</v>
      </c>
      <c r="O13" s="11">
        <f>856800-24000</f>
        <v>832800</v>
      </c>
      <c r="P13" s="11">
        <f t="shared" ref="P13:P18" si="0">E13+J13</f>
        <v>1359100</v>
      </c>
    </row>
    <row r="14" spans="1:16" ht="56.25" x14ac:dyDescent="0.15">
      <c r="A14" s="7" t="s">
        <v>18</v>
      </c>
      <c r="B14" s="8"/>
      <c r="C14" s="9"/>
      <c r="D14" s="10" t="s">
        <v>19</v>
      </c>
      <c r="E14" s="11">
        <f>445900+80400</f>
        <v>526300</v>
      </c>
      <c r="F14" s="11">
        <f>376300+150000</f>
        <v>526300</v>
      </c>
      <c r="G14" s="11">
        <v>781400</v>
      </c>
      <c r="H14" s="11">
        <v>-582400</v>
      </c>
      <c r="I14" s="11">
        <v>0</v>
      </c>
      <c r="J14" s="11">
        <f>856800-24000</f>
        <v>832800</v>
      </c>
      <c r="K14" s="11">
        <v>0</v>
      </c>
      <c r="L14" s="11">
        <v>0</v>
      </c>
      <c r="M14" s="11">
        <v>0</v>
      </c>
      <c r="N14" s="11">
        <f>856800-24000</f>
        <v>832800</v>
      </c>
      <c r="O14" s="11">
        <f>856800-24000</f>
        <v>832800</v>
      </c>
      <c r="P14" s="11">
        <f t="shared" si="0"/>
        <v>1359100</v>
      </c>
    </row>
    <row r="15" spans="1:16" ht="45" x14ac:dyDescent="0.15">
      <c r="A15" s="7" t="s">
        <v>20</v>
      </c>
      <c r="B15" s="7" t="s">
        <v>22</v>
      </c>
      <c r="C15" s="12" t="s">
        <v>21</v>
      </c>
      <c r="D15" s="10" t="s">
        <v>23</v>
      </c>
      <c r="E15" s="11">
        <v>858000</v>
      </c>
      <c r="F15" s="11">
        <v>858000</v>
      </c>
      <c r="G15" s="11">
        <v>782000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f t="shared" si="0"/>
        <v>858000</v>
      </c>
    </row>
    <row r="16" spans="1:16" ht="15.6" customHeight="1" x14ac:dyDescent="0.15">
      <c r="A16" s="7" t="s">
        <v>24</v>
      </c>
      <c r="B16" s="7" t="s">
        <v>26</v>
      </c>
      <c r="C16" s="12" t="s">
        <v>25</v>
      </c>
      <c r="D16" s="10" t="s">
        <v>27</v>
      </c>
      <c r="E16" s="11">
        <v>-236800</v>
      </c>
      <c r="F16" s="11">
        <v>-236800</v>
      </c>
      <c r="G16" s="11">
        <v>0</v>
      </c>
      <c r="H16" s="11">
        <v>-236800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f t="shared" si="0"/>
        <v>-236800</v>
      </c>
    </row>
    <row r="17" spans="1:16" ht="45" x14ac:dyDescent="0.15">
      <c r="A17" s="7" t="s">
        <v>28</v>
      </c>
      <c r="B17" s="7" t="s">
        <v>30</v>
      </c>
      <c r="C17" s="12" t="s">
        <v>29</v>
      </c>
      <c r="D17" s="10" t="s">
        <v>31</v>
      </c>
      <c r="E17" s="11">
        <v>-345600</v>
      </c>
      <c r="F17" s="11">
        <v>-345600</v>
      </c>
      <c r="G17" s="11">
        <v>0</v>
      </c>
      <c r="H17" s="11">
        <v>-345600</v>
      </c>
      <c r="I17" s="11">
        <v>0</v>
      </c>
      <c r="J17" s="11">
        <v>200000</v>
      </c>
      <c r="K17" s="11">
        <v>0</v>
      </c>
      <c r="L17" s="11">
        <v>0</v>
      </c>
      <c r="M17" s="11">
        <v>0</v>
      </c>
      <c r="N17" s="11">
        <v>200000</v>
      </c>
      <c r="O17" s="11">
        <v>200000</v>
      </c>
      <c r="P17" s="11">
        <f t="shared" si="0"/>
        <v>-145600</v>
      </c>
    </row>
    <row r="18" spans="1:16" ht="40.5" x14ac:dyDescent="0.15">
      <c r="A18" s="7"/>
      <c r="B18" s="7"/>
      <c r="C18" s="12"/>
      <c r="D18" s="3" t="s">
        <v>107</v>
      </c>
      <c r="E18" s="13">
        <f>-345600</f>
        <v>-345600</v>
      </c>
      <c r="F18" s="13">
        <f>-345600</f>
        <v>-345600</v>
      </c>
      <c r="G18" s="13">
        <v>0</v>
      </c>
      <c r="H18" s="13">
        <f>-345600</f>
        <v>-345600</v>
      </c>
      <c r="I18" s="13">
        <v>0</v>
      </c>
      <c r="J18" s="11"/>
      <c r="K18" s="11"/>
      <c r="L18" s="11"/>
      <c r="M18" s="11"/>
      <c r="N18" s="11"/>
      <c r="O18" s="11"/>
      <c r="P18" s="13">
        <f t="shared" si="0"/>
        <v>-345600</v>
      </c>
    </row>
    <row r="19" spans="1:16" x14ac:dyDescent="0.15">
      <c r="A19" s="7" t="s">
        <v>32</v>
      </c>
      <c r="B19" s="7" t="s">
        <v>33</v>
      </c>
      <c r="C19" s="9"/>
      <c r="D19" s="10" t="s">
        <v>34</v>
      </c>
      <c r="E19" s="11">
        <v>10000</v>
      </c>
      <c r="F19" s="11">
        <v>10000</v>
      </c>
      <c r="G19" s="11">
        <v>7400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f t="shared" ref="P19:P37" si="1">E19+J19</f>
        <v>10000</v>
      </c>
    </row>
    <row r="20" spans="1:16" ht="33.75" x14ac:dyDescent="0.15">
      <c r="A20" s="14" t="s">
        <v>35</v>
      </c>
      <c r="B20" s="14" t="s">
        <v>37</v>
      </c>
      <c r="C20" s="15" t="s">
        <v>36</v>
      </c>
      <c r="D20" s="16" t="s">
        <v>38</v>
      </c>
      <c r="E20" s="17">
        <v>10000</v>
      </c>
      <c r="F20" s="17">
        <v>10000</v>
      </c>
      <c r="G20" s="17">
        <v>7400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f t="shared" si="1"/>
        <v>10000</v>
      </c>
    </row>
    <row r="21" spans="1:16" ht="15" customHeight="1" x14ac:dyDescent="0.15">
      <c r="A21" s="7" t="s">
        <v>39</v>
      </c>
      <c r="B21" s="7" t="s">
        <v>41</v>
      </c>
      <c r="C21" s="12" t="s">
        <v>40</v>
      </c>
      <c r="D21" s="10" t="s">
        <v>42</v>
      </c>
      <c r="E21" s="11">
        <v>-10000</v>
      </c>
      <c r="F21" s="11">
        <v>-10000</v>
      </c>
      <c r="G21" s="11">
        <v>-8000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f t="shared" si="1"/>
        <v>-10000</v>
      </c>
    </row>
    <row r="22" spans="1:16" ht="14.45" customHeight="1" x14ac:dyDescent="0.15">
      <c r="A22" s="7" t="s">
        <v>43</v>
      </c>
      <c r="B22" s="7" t="s">
        <v>44</v>
      </c>
      <c r="C22" s="9"/>
      <c r="D22" s="10" t="s">
        <v>45</v>
      </c>
      <c r="E22" s="11">
        <v>30000</v>
      </c>
      <c r="F22" s="11">
        <v>30000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f t="shared" si="1"/>
        <v>30000</v>
      </c>
    </row>
    <row r="23" spans="1:16" ht="23.25" x14ac:dyDescent="0.15">
      <c r="A23" s="14" t="s">
        <v>46</v>
      </c>
      <c r="B23" s="14" t="s">
        <v>48</v>
      </c>
      <c r="C23" s="15" t="s">
        <v>47</v>
      </c>
      <c r="D23" s="16" t="s">
        <v>49</v>
      </c>
      <c r="E23" s="17">
        <v>30000</v>
      </c>
      <c r="F23" s="17">
        <v>30000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f t="shared" si="1"/>
        <v>30000</v>
      </c>
    </row>
    <row r="24" spans="1:16" ht="15.6" customHeight="1" x14ac:dyDescent="0.15">
      <c r="A24" s="7" t="s">
        <v>50</v>
      </c>
      <c r="B24" s="7" t="s">
        <v>51</v>
      </c>
      <c r="C24" s="9"/>
      <c r="D24" s="10" t="s">
        <v>52</v>
      </c>
      <c r="E24" s="11">
        <v>-2300</v>
      </c>
      <c r="F24" s="11">
        <v>-2300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f t="shared" si="1"/>
        <v>-2300</v>
      </c>
    </row>
    <row r="25" spans="1:16" ht="33.75" x14ac:dyDescent="0.15">
      <c r="A25" s="14" t="s">
        <v>53</v>
      </c>
      <c r="B25" s="14" t="s">
        <v>55</v>
      </c>
      <c r="C25" s="15" t="s">
        <v>54</v>
      </c>
      <c r="D25" s="16" t="s">
        <v>56</v>
      </c>
      <c r="E25" s="17">
        <v>-2300</v>
      </c>
      <c r="F25" s="17">
        <v>-2300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f t="shared" si="1"/>
        <v>-2300</v>
      </c>
    </row>
    <row r="26" spans="1:16" ht="15" customHeight="1" x14ac:dyDescent="0.15">
      <c r="A26" s="7" t="s">
        <v>57</v>
      </c>
      <c r="B26" s="7" t="s">
        <v>59</v>
      </c>
      <c r="C26" s="12" t="s">
        <v>58</v>
      </c>
      <c r="D26" s="10" t="s">
        <v>60</v>
      </c>
      <c r="E26" s="11">
        <v>41000</v>
      </c>
      <c r="F26" s="11">
        <v>41000</v>
      </c>
      <c r="G26" s="11">
        <v>0</v>
      </c>
      <c r="H26" s="11">
        <v>0</v>
      </c>
      <c r="I26" s="11">
        <v>0</v>
      </c>
      <c r="J26" s="11">
        <v>-24000</v>
      </c>
      <c r="K26" s="11">
        <v>0</v>
      </c>
      <c r="L26" s="11">
        <v>0</v>
      </c>
      <c r="M26" s="11">
        <v>0</v>
      </c>
      <c r="N26" s="11">
        <v>-24000</v>
      </c>
      <c r="O26" s="11">
        <v>-24000</v>
      </c>
      <c r="P26" s="11">
        <f t="shared" si="1"/>
        <v>17000</v>
      </c>
    </row>
    <row r="27" spans="1:16" ht="23.25" x14ac:dyDescent="0.15">
      <c r="A27" s="7" t="s">
        <v>61</v>
      </c>
      <c r="B27" s="7" t="s">
        <v>63</v>
      </c>
      <c r="C27" s="12" t="s">
        <v>62</v>
      </c>
      <c r="D27" s="10" t="s">
        <v>64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200000</v>
      </c>
      <c r="K27" s="11">
        <v>0</v>
      </c>
      <c r="L27" s="11">
        <v>0</v>
      </c>
      <c r="M27" s="11">
        <v>0</v>
      </c>
      <c r="N27" s="11">
        <v>200000</v>
      </c>
      <c r="O27" s="11">
        <v>200000</v>
      </c>
      <c r="P27" s="11">
        <f t="shared" si="1"/>
        <v>200000</v>
      </c>
    </row>
    <row r="28" spans="1:16" ht="23.25" x14ac:dyDescent="0.15">
      <c r="A28" s="7" t="s">
        <v>65</v>
      </c>
      <c r="B28" s="7" t="s">
        <v>66</v>
      </c>
      <c r="C28" s="9"/>
      <c r="D28" s="10" t="s">
        <v>67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490800</v>
      </c>
      <c r="K28" s="11">
        <v>0</v>
      </c>
      <c r="L28" s="11">
        <v>0</v>
      </c>
      <c r="M28" s="11">
        <v>0</v>
      </c>
      <c r="N28" s="11">
        <v>490800</v>
      </c>
      <c r="O28" s="11">
        <v>490800</v>
      </c>
      <c r="P28" s="11">
        <f t="shared" si="1"/>
        <v>490800</v>
      </c>
    </row>
    <row r="29" spans="1:16" ht="23.25" x14ac:dyDescent="0.15">
      <c r="A29" s="14" t="s">
        <v>68</v>
      </c>
      <c r="B29" s="14" t="s">
        <v>70</v>
      </c>
      <c r="C29" s="15" t="s">
        <v>69</v>
      </c>
      <c r="D29" s="16" t="s">
        <v>71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490800</v>
      </c>
      <c r="K29" s="17">
        <v>0</v>
      </c>
      <c r="L29" s="17">
        <v>0</v>
      </c>
      <c r="M29" s="17">
        <v>0</v>
      </c>
      <c r="N29" s="17">
        <v>490800</v>
      </c>
      <c r="O29" s="17">
        <v>490800</v>
      </c>
      <c r="P29" s="17">
        <f t="shared" si="1"/>
        <v>490800</v>
      </c>
    </row>
    <row r="30" spans="1:16" ht="16.899999999999999" customHeight="1" x14ac:dyDescent="0.15">
      <c r="A30" s="7" t="s">
        <v>72</v>
      </c>
      <c r="B30" s="7" t="s">
        <v>73</v>
      </c>
      <c r="C30" s="9"/>
      <c r="D30" s="10" t="s">
        <v>74</v>
      </c>
      <c r="E30" s="11">
        <v>150000</v>
      </c>
      <c r="F30" s="11">
        <v>150000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f t="shared" si="1"/>
        <v>150000</v>
      </c>
    </row>
    <row r="31" spans="1:16" ht="16.899999999999999" customHeight="1" x14ac:dyDescent="0.15">
      <c r="A31" s="14" t="s">
        <v>75</v>
      </c>
      <c r="B31" s="14" t="s">
        <v>77</v>
      </c>
      <c r="C31" s="15" t="s">
        <v>76</v>
      </c>
      <c r="D31" s="16" t="s">
        <v>78</v>
      </c>
      <c r="E31" s="17">
        <v>150000</v>
      </c>
      <c r="F31" s="17">
        <v>150000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f t="shared" si="1"/>
        <v>150000</v>
      </c>
    </row>
    <row r="32" spans="1:16" ht="16.899999999999999" customHeight="1" x14ac:dyDescent="0.15">
      <c r="A32" s="7" t="s">
        <v>79</v>
      </c>
      <c r="B32" s="7" t="s">
        <v>81</v>
      </c>
      <c r="C32" s="12" t="s">
        <v>80</v>
      </c>
      <c r="D32" s="10" t="s">
        <v>82</v>
      </c>
      <c r="E32" s="11">
        <v>32000</v>
      </c>
      <c r="F32" s="11">
        <v>32000</v>
      </c>
      <c r="G32" s="11">
        <v>0</v>
      </c>
      <c r="H32" s="11">
        <v>0</v>
      </c>
      <c r="I32" s="11">
        <v>0</v>
      </c>
      <c r="J32" s="11">
        <v>-34000</v>
      </c>
      <c r="K32" s="11">
        <v>0</v>
      </c>
      <c r="L32" s="11">
        <v>0</v>
      </c>
      <c r="M32" s="11">
        <v>0</v>
      </c>
      <c r="N32" s="11">
        <v>-34000</v>
      </c>
      <c r="O32" s="11">
        <v>-34000</v>
      </c>
      <c r="P32" s="11">
        <f t="shared" si="1"/>
        <v>-2000</v>
      </c>
    </row>
    <row r="33" spans="1:16" ht="16.899999999999999" customHeight="1" x14ac:dyDescent="0.15">
      <c r="A33" s="7" t="s">
        <v>83</v>
      </c>
      <c r="B33" s="8"/>
      <c r="C33" s="9"/>
      <c r="D33" s="10" t="s">
        <v>84</v>
      </c>
      <c r="E33" s="11">
        <f>20000+24000+1997700-7100-73300</f>
        <v>1961300</v>
      </c>
      <c r="F33" s="11">
        <f>20000+24000+1997700-7100-73300</f>
        <v>1961300</v>
      </c>
      <c r="G33" s="11">
        <v>359350</v>
      </c>
      <c r="H33" s="11">
        <f>718500-7100-73300</f>
        <v>638100</v>
      </c>
      <c r="I33" s="11">
        <v>0</v>
      </c>
      <c r="J33" s="11">
        <v>-22900</v>
      </c>
      <c r="K33" s="11">
        <v>0</v>
      </c>
      <c r="L33" s="11">
        <v>0</v>
      </c>
      <c r="M33" s="11">
        <v>0</v>
      </c>
      <c r="N33" s="11">
        <v>-22900</v>
      </c>
      <c r="O33" s="11">
        <v>-22900</v>
      </c>
      <c r="P33" s="11">
        <f t="shared" si="1"/>
        <v>1938400</v>
      </c>
    </row>
    <row r="34" spans="1:16" ht="16.899999999999999" customHeight="1" x14ac:dyDescent="0.15">
      <c r="A34" s="7" t="s">
        <v>85</v>
      </c>
      <c r="B34" s="8"/>
      <c r="C34" s="9"/>
      <c r="D34" s="10" t="s">
        <v>84</v>
      </c>
      <c r="E34" s="11">
        <f>20000+24000+1997700-7100-73300</f>
        <v>1961300</v>
      </c>
      <c r="F34" s="11">
        <f>20000+24000+1997700-7100-73300</f>
        <v>1961300</v>
      </c>
      <c r="G34" s="11">
        <v>359350</v>
      </c>
      <c r="H34" s="11">
        <f>718500-7100-73300</f>
        <v>638100</v>
      </c>
      <c r="I34" s="11">
        <v>0</v>
      </c>
      <c r="J34" s="11">
        <v>-22900</v>
      </c>
      <c r="K34" s="11">
        <v>0</v>
      </c>
      <c r="L34" s="11">
        <v>0</v>
      </c>
      <c r="M34" s="11">
        <v>0</v>
      </c>
      <c r="N34" s="11">
        <v>-22900</v>
      </c>
      <c r="O34" s="11">
        <v>-22900</v>
      </c>
      <c r="P34" s="11">
        <f t="shared" si="1"/>
        <v>1938400</v>
      </c>
    </row>
    <row r="35" spans="1:16" ht="33.75" x14ac:dyDescent="0.15">
      <c r="A35" s="7" t="s">
        <v>86</v>
      </c>
      <c r="B35" s="7" t="s">
        <v>87</v>
      </c>
      <c r="C35" s="12" t="s">
        <v>21</v>
      </c>
      <c r="D35" s="10" t="s">
        <v>88</v>
      </c>
      <c r="E35" s="11">
        <v>197400</v>
      </c>
      <c r="F35" s="11">
        <v>197400</v>
      </c>
      <c r="G35" s="11">
        <v>153700</v>
      </c>
      <c r="H35" s="11">
        <v>0</v>
      </c>
      <c r="I35" s="11">
        <v>0</v>
      </c>
      <c r="J35" s="11">
        <v>-4200</v>
      </c>
      <c r="K35" s="11">
        <v>0</v>
      </c>
      <c r="L35" s="11">
        <v>0</v>
      </c>
      <c r="M35" s="11">
        <v>0</v>
      </c>
      <c r="N35" s="11">
        <v>-4200</v>
      </c>
      <c r="O35" s="11">
        <v>-4200</v>
      </c>
      <c r="P35" s="11">
        <f t="shared" si="1"/>
        <v>193200</v>
      </c>
    </row>
    <row r="36" spans="1:16" ht="21.6" customHeight="1" x14ac:dyDescent="0.15">
      <c r="A36" s="7" t="s">
        <v>89</v>
      </c>
      <c r="B36" s="7" t="s">
        <v>26</v>
      </c>
      <c r="C36" s="12" t="s">
        <v>25</v>
      </c>
      <c r="D36" s="10" t="s">
        <v>27</v>
      </c>
      <c r="E36" s="11">
        <f>318700-7100</f>
        <v>311600</v>
      </c>
      <c r="F36" s="11">
        <v>318700</v>
      </c>
      <c r="G36" s="11">
        <v>110600</v>
      </c>
      <c r="H36" s="11">
        <f>127500-7100</f>
        <v>120400</v>
      </c>
      <c r="I36" s="11">
        <v>0</v>
      </c>
      <c r="J36" s="11">
        <v>-16800</v>
      </c>
      <c r="K36" s="11">
        <v>0</v>
      </c>
      <c r="L36" s="11">
        <v>0</v>
      </c>
      <c r="M36" s="11">
        <v>0</v>
      </c>
      <c r="N36" s="11">
        <v>-16800</v>
      </c>
      <c r="O36" s="11">
        <v>-16800</v>
      </c>
      <c r="P36" s="11">
        <f t="shared" si="1"/>
        <v>294800</v>
      </c>
    </row>
    <row r="37" spans="1:16" ht="45" x14ac:dyDescent="0.15">
      <c r="A37" s="7" t="s">
        <v>90</v>
      </c>
      <c r="B37" s="7" t="s">
        <v>30</v>
      </c>
      <c r="C37" s="12" t="s">
        <v>29</v>
      </c>
      <c r="D37" s="10" t="s">
        <v>31</v>
      </c>
      <c r="E37" s="11">
        <f>1098500-73300</f>
        <v>1025200</v>
      </c>
      <c r="F37" s="11">
        <f>1098500-73300</f>
        <v>1025200</v>
      </c>
      <c r="G37" s="11">
        <v>-83850</v>
      </c>
      <c r="H37" s="11">
        <f>591000-73300</f>
        <v>517700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f t="shared" si="1"/>
        <v>1025200</v>
      </c>
    </row>
    <row r="38" spans="1:16" s="21" customFormat="1" ht="43.15" customHeight="1" x14ac:dyDescent="0.15">
      <c r="A38" s="18"/>
      <c r="B38" s="18"/>
      <c r="C38" s="19"/>
      <c r="D38" s="1" t="s">
        <v>105</v>
      </c>
      <c r="E38" s="20">
        <v>0</v>
      </c>
      <c r="F38" s="20">
        <v>0</v>
      </c>
      <c r="G38" s="20">
        <v>-5160</v>
      </c>
      <c r="H38" s="20"/>
      <c r="I38" s="20"/>
      <c r="J38" s="20"/>
      <c r="K38" s="20"/>
      <c r="L38" s="20"/>
      <c r="M38" s="20"/>
      <c r="N38" s="20"/>
      <c r="O38" s="20"/>
      <c r="P38" s="20">
        <v>0</v>
      </c>
    </row>
    <row r="39" spans="1:16" s="24" customFormat="1" ht="30.75" x14ac:dyDescent="0.15">
      <c r="A39" s="22"/>
      <c r="B39" s="22"/>
      <c r="C39" s="23"/>
      <c r="D39" s="2" t="s">
        <v>106</v>
      </c>
      <c r="E39" s="20">
        <v>26000</v>
      </c>
      <c r="F39" s="20">
        <v>26000</v>
      </c>
      <c r="G39" s="20">
        <v>21310</v>
      </c>
      <c r="H39" s="20"/>
      <c r="I39" s="20"/>
      <c r="J39" s="20"/>
      <c r="K39" s="20"/>
      <c r="L39" s="20"/>
      <c r="M39" s="20"/>
      <c r="N39" s="20"/>
      <c r="O39" s="20"/>
      <c r="P39" s="20">
        <v>26000</v>
      </c>
    </row>
    <row r="40" spans="1:16" s="24" customFormat="1" ht="40.5" x14ac:dyDescent="0.15">
      <c r="A40" s="22"/>
      <c r="B40" s="22"/>
      <c r="C40" s="23"/>
      <c r="D40" s="3" t="s">
        <v>107</v>
      </c>
      <c r="E40" s="20">
        <f t="shared" ref="E40:F40" si="2">-418900+73300</f>
        <v>-345600</v>
      </c>
      <c r="F40" s="20">
        <f t="shared" si="2"/>
        <v>-345600</v>
      </c>
      <c r="G40" s="20">
        <v>0</v>
      </c>
      <c r="H40" s="20">
        <f>-418900+73300</f>
        <v>-345600</v>
      </c>
      <c r="I40" s="20">
        <v>0</v>
      </c>
      <c r="J40" s="25"/>
      <c r="K40" s="25"/>
      <c r="L40" s="25"/>
      <c r="M40" s="25"/>
      <c r="N40" s="25"/>
      <c r="O40" s="25"/>
      <c r="P40" s="20">
        <v>-418900</v>
      </c>
    </row>
    <row r="41" spans="1:16" ht="34.15" customHeight="1" x14ac:dyDescent="0.15">
      <c r="A41" s="7" t="s">
        <v>91</v>
      </c>
      <c r="B41" s="7" t="s">
        <v>47</v>
      </c>
      <c r="C41" s="12" t="s">
        <v>92</v>
      </c>
      <c r="D41" s="10" t="s">
        <v>93</v>
      </c>
      <c r="E41" s="11">
        <v>88700</v>
      </c>
      <c r="F41" s="11">
        <v>88700</v>
      </c>
      <c r="G41" s="11">
        <v>66900</v>
      </c>
      <c r="H41" s="11">
        <v>0</v>
      </c>
      <c r="I41" s="11">
        <v>0</v>
      </c>
      <c r="J41" s="11">
        <v>-1900</v>
      </c>
      <c r="K41" s="11">
        <v>0</v>
      </c>
      <c r="L41" s="11">
        <v>0</v>
      </c>
      <c r="M41" s="11">
        <v>0</v>
      </c>
      <c r="N41" s="11">
        <v>-1900</v>
      </c>
      <c r="O41" s="11">
        <v>-1900</v>
      </c>
      <c r="P41" s="11">
        <f>E41+J41</f>
        <v>86800</v>
      </c>
    </row>
    <row r="42" spans="1:16" x14ac:dyDescent="0.15">
      <c r="A42" s="7" t="s">
        <v>94</v>
      </c>
      <c r="B42" s="7" t="s">
        <v>96</v>
      </c>
      <c r="C42" s="12" t="s">
        <v>95</v>
      </c>
      <c r="D42" s="10" t="s">
        <v>97</v>
      </c>
      <c r="E42" s="11">
        <v>61900</v>
      </c>
      <c r="F42" s="11">
        <v>61900</v>
      </c>
      <c r="G42" s="11">
        <v>27700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f>E42+J42</f>
        <v>61900</v>
      </c>
    </row>
    <row r="43" spans="1:16" ht="23.25" x14ac:dyDescent="0.15">
      <c r="A43" s="7" t="s">
        <v>98</v>
      </c>
      <c r="B43" s="7" t="s">
        <v>100</v>
      </c>
      <c r="C43" s="12" t="s">
        <v>99</v>
      </c>
      <c r="D43" s="10" t="s">
        <v>101</v>
      </c>
      <c r="E43" s="11">
        <v>276500</v>
      </c>
      <c r="F43" s="11">
        <v>276500</v>
      </c>
      <c r="G43" s="11">
        <v>84300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f>E43+J43</f>
        <v>276500</v>
      </c>
    </row>
    <row r="44" spans="1:16" ht="23.45" customHeight="1" x14ac:dyDescent="0.15">
      <c r="A44" s="8"/>
      <c r="B44" s="7" t="s">
        <v>102</v>
      </c>
      <c r="C44" s="9"/>
      <c r="D44" s="10" t="s">
        <v>7</v>
      </c>
      <c r="E44" s="11">
        <v>2487600</v>
      </c>
      <c r="F44" s="11">
        <v>2337600</v>
      </c>
      <c r="G44" s="11">
        <v>1140750</v>
      </c>
      <c r="H44" s="11">
        <v>55700</v>
      </c>
      <c r="I44" s="11">
        <v>0</v>
      </c>
      <c r="J44" s="11">
        <f>833900-24000</f>
        <v>809900</v>
      </c>
      <c r="K44" s="11">
        <v>0</v>
      </c>
      <c r="L44" s="11">
        <v>0</v>
      </c>
      <c r="M44" s="11">
        <v>0</v>
      </c>
      <c r="N44" s="11">
        <f>833900-24000</f>
        <v>809900</v>
      </c>
      <c r="O44" s="11">
        <f>833900-24000</f>
        <v>809900</v>
      </c>
      <c r="P44" s="11">
        <f>E44+J44</f>
        <v>3297500</v>
      </c>
    </row>
    <row r="47" spans="1:16" x14ac:dyDescent="0.15">
      <c r="B47" s="26" t="s">
        <v>103</v>
      </c>
      <c r="N47" s="26" t="s">
        <v>104</v>
      </c>
    </row>
  </sheetData>
  <mergeCells count="22">
    <mergeCell ref="N9:N11"/>
    <mergeCell ref="J9:J11"/>
    <mergeCell ref="K9:K11"/>
    <mergeCell ref="L9:M9"/>
    <mergeCell ref="L10:L11"/>
    <mergeCell ref="M10:M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10:O11"/>
    <mergeCell ref="P8:P11"/>
    <mergeCell ref="G10:G11"/>
    <mergeCell ref="H10:H11"/>
    <mergeCell ref="I9:I11"/>
    <mergeCell ref="J8:O8"/>
  </mergeCells>
  <pageMargins left="0.19685039370078741" right="0.19685039370078741" top="0.98425196850393704" bottom="0.19685039370078741" header="0" footer="0"/>
  <pageSetup paperSize="9" scale="71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2018-11-13T09:47:27Z</cp:lastPrinted>
  <dcterms:created xsi:type="dcterms:W3CDTF">2018-11-07T12:00:10Z</dcterms:created>
  <dcterms:modified xsi:type="dcterms:W3CDTF">2018-11-13T14:05:10Z</dcterms:modified>
</cp:coreProperties>
</file>