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439\AC\Temp\"/>
    </mc:Choice>
  </mc:AlternateContent>
  <xr:revisionPtr revIDLastSave="0" documentId="8_{FFE3A017-7E52-4F48-BDD5-2B26ED692724}" xr6:coauthVersionLast="40" xr6:coauthVersionMax="40" xr10:uidLastSave="{00000000-0000-0000-0000-000000000000}"/>
  <bookViews>
    <workbookView xWindow="-120" yWindow="-120" windowWidth="15600" windowHeight="11760" xr2:uid="{00000000-000D-0000-FFFF-FFFF00000000}"/>
  </bookViews>
  <sheets>
    <sheet name="дод.4" sheetId="6" r:id="rId1"/>
  </sheets>
  <definedNames>
    <definedName name="_xlnm.Print_Titles" localSheetId="0">дод.4!$6:$7</definedName>
    <definedName name="_xlnm.Print_Area" localSheetId="0">дод.4!$A$1:$L$45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6" l="1"/>
  <c r="L21" i="6"/>
  <c r="L22" i="6"/>
  <c r="L23" i="6"/>
  <c r="L19" i="6"/>
  <c r="L28" i="6"/>
  <c r="L31" i="6"/>
  <c r="L30" i="6"/>
  <c r="L32" i="6"/>
  <c r="L18" i="6"/>
  <c r="L8" i="6"/>
  <c r="L38" i="6"/>
  <c r="L40" i="6"/>
  <c r="I39" i="6"/>
  <c r="F39" i="6"/>
  <c r="F38" i="6"/>
  <c r="I38" i="6"/>
  <c r="I37" i="6"/>
  <c r="F37" i="6"/>
  <c r="I17" i="6"/>
  <c r="F17" i="6"/>
  <c r="I21" i="6"/>
  <c r="F21" i="6"/>
  <c r="I23" i="6"/>
  <c r="F23" i="6"/>
  <c r="I36" i="6"/>
  <c r="I35" i="6"/>
  <c r="I34" i="6"/>
  <c r="I33" i="6"/>
  <c r="F36" i="6"/>
  <c r="F35" i="6"/>
  <c r="F34" i="6"/>
  <c r="F33" i="6"/>
  <c r="I31" i="6"/>
  <c r="F31" i="6"/>
  <c r="F30" i="6"/>
  <c r="I29" i="6"/>
  <c r="F29" i="6"/>
  <c r="F28" i="6"/>
  <c r="I27" i="6"/>
  <c r="I26" i="6"/>
  <c r="F26" i="6"/>
  <c r="I25" i="6"/>
  <c r="F25" i="6"/>
  <c r="I24" i="6"/>
  <c r="F24" i="6"/>
  <c r="I22" i="6"/>
  <c r="F22" i="6"/>
  <c r="I20" i="6"/>
  <c r="F20" i="6"/>
  <c r="F27" i="6"/>
  <c r="I30" i="6"/>
  <c r="I28" i="6"/>
  <c r="F19" i="6"/>
  <c r="F32" i="6"/>
  <c r="F18" i="6"/>
  <c r="I32" i="6"/>
  <c r="I19" i="6"/>
  <c r="I18" i="6"/>
  <c r="I16" i="6"/>
  <c r="G14" i="6"/>
  <c r="H14" i="6"/>
  <c r="J14" i="6"/>
  <c r="K14" i="6"/>
  <c r="L14" i="6"/>
  <c r="G9" i="6"/>
  <c r="H9" i="6"/>
  <c r="J9" i="6"/>
  <c r="K9" i="6"/>
  <c r="I11" i="6"/>
  <c r="F11" i="6"/>
  <c r="I10" i="6"/>
  <c r="J12" i="6"/>
  <c r="K12" i="6"/>
  <c r="L12" i="6"/>
  <c r="I15" i="6"/>
  <c r="F15" i="6"/>
  <c r="F14" i="6"/>
  <c r="I13" i="6"/>
  <c r="I12" i="6"/>
  <c r="I14" i="6"/>
  <c r="F16" i="6"/>
  <c r="F8" i="6"/>
  <c r="F40" i="6"/>
  <c r="I8" i="6"/>
  <c r="I40" i="6"/>
  <c r="F13" i="6"/>
  <c r="F12" i="6"/>
  <c r="I9" i="6"/>
  <c r="F10" i="6"/>
  <c r="F9" i="6"/>
</calcChain>
</file>

<file path=xl/sharedStrings.xml><?xml version="1.0" encoding="utf-8"?>
<sst xmlns="http://schemas.openxmlformats.org/spreadsheetml/2006/main" count="70" uniqueCount="69">
  <si>
    <t>Код функціональної класифікації видатків та кредитування бюджету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</si>
  <si>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</si>
  <si>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</si>
  <si>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місцевого бюджету</t>
  </si>
  <si>
    <t>Назва об’єктів відповідно  до проектно- кошторисної документації тощо</t>
  </si>
  <si>
    <t>01</t>
  </si>
  <si>
    <t>грн.</t>
  </si>
  <si>
    <t>011020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</si>
  <si>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</si>
  <si>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6030</t>
  </si>
  <si>
    <t>0620</t>
  </si>
  <si>
    <t>Первозванівська сільська рада</t>
  </si>
  <si>
    <t>за рахунок субвенції з державного бюджету</t>
  </si>
  <si>
    <t>за рахунок субвенції з обласного бюджету</t>
  </si>
  <si>
    <t>за рахунок сільського бюджету</t>
  </si>
  <si>
    <t>0117330</t>
  </si>
  <si>
    <t>Будівництво інших об'єктів соціальної та виробничої інфраструктури комунальної власності</t>
  </si>
  <si>
    <t xml:space="preserve">Разом видатків на 2018 рік </t>
  </si>
  <si>
    <t>у тому числі за рахунок:</t>
  </si>
  <si>
    <t xml:space="preserve">Загальний обсяг фінансування </t>
  </si>
  <si>
    <t>0111010</t>
  </si>
  <si>
    <t>Надання дошкільної освіти</t>
  </si>
  <si>
    <r>
      <t>Код програмної класифікації видатків та кредитування місцевого бюджету</t>
    </r>
    <r>
      <rPr>
        <b/>
        <vertAlign val="superscript"/>
        <sz val="11"/>
        <rFont val="Times New Roman"/>
        <family val="1"/>
        <charset val="204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</si>
  <si>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/тимчасовою класифікацією видатків та кредитування місцевого бюджету</t>
    </r>
  </si>
  <si>
    <t>1020</t>
  </si>
  <si>
    <t>0921</t>
  </si>
  <si>
    <t>ВСЬОГО</t>
  </si>
  <si>
    <t>Секретар сільської ради</t>
  </si>
  <si>
    <t>В. Лещенко</t>
  </si>
  <si>
    <t xml:space="preserve"> видатки на які у 2018  році будуть проводитися за рахунок коштів бюджету розвитку</t>
  </si>
  <si>
    <t>Зміни до переліку  об’єктів,</t>
  </si>
  <si>
    <t xml:space="preserve">Придбання обладнання і предметів довгострокового користування </t>
  </si>
  <si>
    <t>Орган з питань освіти і науки</t>
  </si>
  <si>
    <t>06</t>
  </si>
  <si>
    <t>Капітальний ремонт інших об'єктів</t>
  </si>
  <si>
    <t>Організація благоустрою населених пунктів</t>
  </si>
  <si>
    <t>0116030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</si>
  <si>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</si>
  <si>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</si>
  <si>
    <r>
      <t>Капітальний ремонт інших об'єктів (</t>
    </r>
    <r>
      <rPr>
        <i/>
        <sz val="12"/>
        <color indexed="8"/>
        <rFont val="Times New Roman"/>
        <family val="1"/>
        <charset val="204"/>
      </rPr>
      <t>виготовлення проектно-кошторисної  документації накапітальний  ремонт адміністративного приміщення сільської ради)</t>
    </r>
  </si>
  <si>
    <t>Реконструкція монтаж мереж вуличного освітлення від КТП-606 по вул. Інгульській та пров. Спортивний, Центральний, Південний в с. Калинівка Кіровоградського району Кіровоградської області</t>
  </si>
  <si>
    <t>Додаток 4
до рішення Первозванівської сільської  ради
від 05 грудня 2018 № 522</t>
  </si>
  <si>
    <t>Первозванівський округ</t>
  </si>
  <si>
    <t>Реконструкція вуличного освітлення від КТП -221 по вул . Березова  с. Неопалимівка</t>
  </si>
  <si>
    <t>Реконструкція вуличного освітлення від КТП -228 по вул . Шкільна,  Земна , Гагаріна  с. Первозванівка</t>
  </si>
  <si>
    <t>Реконструкція вуличного освітлення від КТП -220 по вул . Садова,  Інгульська  с. Первозванівка</t>
  </si>
  <si>
    <t>Реконструкція вуличного освітлення від КТП -216 по вул . Мічуріна, Черешнева , Приінгульська с.Зоря</t>
  </si>
  <si>
    <t xml:space="preserve">Реконструкція зовнішнього електроосвітлення вулиць  в с. Сонячне від КТП 646 Кіровоградського району Кіровоградської області </t>
  </si>
  <si>
    <t>Реконструкція вуличного освітлення від КТП -212 по вул . Хуторська с.Попівка</t>
  </si>
  <si>
    <t>Реконструкція вуличного освітлення від КТП -210 по вул . Овражна , Миру с.Попівка</t>
  </si>
  <si>
    <t>Реконструкція-монтаж мереж  вуличного освітлення від КТП -215 по вул . Першотравнева,  8 Березня та пров. Степовий с.Первозванівка Кіровоградського району Кіровоградської області</t>
  </si>
  <si>
    <t>Калинівський округ</t>
  </si>
  <si>
    <t>Степовий округ</t>
  </si>
  <si>
    <t>Реконструкція вуличного освітлення від КТП-349 по вул Молодіжна в с. Степове Кіровоградського району Кіровоградської області</t>
  </si>
  <si>
    <t>Федорівський округ</t>
  </si>
  <si>
    <t>Реконструкція-монтаж вуличного освітлення від КТП 364 по вул. Степова, Вишнева, Садова с. Миколаївські Сади Кіровоградського району Кіровоградської області</t>
  </si>
  <si>
    <t>Реконструкція-монтаж вуличного освітлення від КТП 331 по вул. Л. Кравчука с. Федорівка Кіровоградського району Кіровоградської області</t>
  </si>
  <si>
    <t>Реконструкція-монтаж вуличного освітлення від КТП 336 по вул. Лісова  с. Федорівка Кіровоградського району Кіровоградської області</t>
  </si>
  <si>
    <t>Реконструкція-монтаж вуличного освітлення від КТП 513 по вул. Желєзняка с. Федорівка Кіровоградського району Кіровоградської області</t>
  </si>
  <si>
    <t>0117320</t>
  </si>
  <si>
    <t>7320</t>
  </si>
  <si>
    <t>Будівництво об`єктів соціально-культурного призначення</t>
  </si>
  <si>
    <t>Реконструкція покрівлі будівлі сільського будинку культури в с. Калинівка по вул. Шкільній , 92</t>
  </si>
  <si>
    <t>0117670</t>
  </si>
  <si>
    <t>Внески до статутного капіталу суб`єктів господарювання</t>
  </si>
  <si>
    <t>Придбання обладнання і предметів довгострокового користування (придбання техніки для комунального підприємства)</t>
  </si>
  <si>
    <t>0614030</t>
  </si>
  <si>
    <t>Забезпечення діяльності бібліотек</t>
  </si>
  <si>
    <t>Реконструкція внутрішнього електропостачання нежитлової будівлі (бібліотеки) по вул. Л. Кравчука. 77 в с. Федорівка, Кіровоградського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</si>
</sst>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_-#,##0&quot;р.&quot;;* \-#,##0&quot;р.&quot;;* _-&quot;-&quot;&quot;р.&quot;;@"/>
    <numFmt numFmtId="165" formatCode="#,##0.0"/>
  </numFmts>
  <fonts count="61">
    <font>
      <sz val="10"/>
      <name val="Times New Roman"/>
      <charset val="204"/>
    </font>
    <font>
      <b/>
      <sz val="10"/>
      <name val="Arial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charset val="204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4" fillId="22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1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7" fillId="0" borderId="6" applyNumberFormat="0" applyFill="0" applyAlignment="0" applyProtection="0"/>
    <xf numFmtId="0" fontId="20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48" fillId="53" borderId="0" applyNumberFormat="0" applyBorder="0" applyAlignment="0" applyProtection="0"/>
    <xf numFmtId="0" fontId="49" fillId="55" borderId="0" applyNumberFormat="0" applyBorder="0" applyAlignment="0" applyProtection="0"/>
    <xf numFmtId="0" fontId="50" fillId="49" borderId="11" applyNumberFormat="0" applyAlignment="0" applyProtection="0"/>
    <xf numFmtId="0" fontId="51" fillId="52" borderId="16" applyNumberFormat="0" applyAlignment="0" applyProtection="0"/>
    <xf numFmtId="0" fontId="52" fillId="52" borderId="11" applyNumberFormat="0" applyAlignment="0" applyProtection="0"/>
    <xf numFmtId="0" fontId="53" fillId="0" borderId="12" applyNumberFormat="0" applyFill="0" applyAlignment="0" applyProtection="0"/>
    <xf numFmtId="0" fontId="54" fillId="51" borderId="13" applyNumberFormat="0" applyAlignment="0" applyProtection="0"/>
    <xf numFmtId="0" fontId="55" fillId="0" borderId="0" applyNumberFormat="0" applyFill="0" applyBorder="0" applyAlignment="0" applyProtection="0"/>
    <xf numFmtId="0" fontId="56" fillId="54" borderId="15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43" borderId="0" applyNumberFormat="0" applyBorder="0" applyAlignment="0" applyProtection="0"/>
    <xf numFmtId="0" fontId="60" fillId="25" borderId="0" applyNumberFormat="0" applyBorder="0" applyAlignment="0" applyProtection="0"/>
    <xf numFmtId="0" fontId="60" fillId="31" borderId="0" applyNumberFormat="0" applyBorder="0" applyAlignment="0" applyProtection="0"/>
    <xf numFmtId="0" fontId="60" fillId="37" borderId="0" applyNumberFormat="0" applyBorder="0" applyAlignment="0" applyProtection="0"/>
    <xf numFmtId="0" fontId="59" fillId="44" borderId="0" applyNumberFormat="0" applyBorder="0" applyAlignment="0" applyProtection="0"/>
    <xf numFmtId="0" fontId="60" fillId="26" borderId="0" applyNumberFormat="0" applyBorder="0" applyAlignment="0" applyProtection="0"/>
    <xf numFmtId="0" fontId="60" fillId="32" borderId="0" applyNumberFormat="0" applyBorder="0" applyAlignment="0" applyProtection="0"/>
    <xf numFmtId="0" fontId="60" fillId="38" borderId="0" applyNumberFormat="0" applyBorder="0" applyAlignment="0" applyProtection="0"/>
    <xf numFmtId="0" fontId="59" fillId="45" borderId="0" applyNumberFormat="0" applyBorder="0" applyAlignment="0" applyProtection="0"/>
    <xf numFmtId="0" fontId="60" fillId="27" borderId="0" applyNumberFormat="0" applyBorder="0" applyAlignment="0" applyProtection="0"/>
    <xf numFmtId="0" fontId="60" fillId="33" borderId="0" applyNumberFormat="0" applyBorder="0" applyAlignment="0" applyProtection="0"/>
    <xf numFmtId="0" fontId="60" fillId="39" borderId="0" applyNumberFormat="0" applyBorder="0" applyAlignment="0" applyProtection="0"/>
    <xf numFmtId="0" fontId="59" fillId="46" borderId="0" applyNumberFormat="0" applyBorder="0" applyAlignment="0" applyProtection="0"/>
    <xf numFmtId="0" fontId="60" fillId="28" borderId="0" applyNumberFormat="0" applyBorder="0" applyAlignment="0" applyProtection="0"/>
    <xf numFmtId="0" fontId="60" fillId="34" borderId="0" applyNumberFormat="0" applyBorder="0" applyAlignment="0" applyProtection="0"/>
    <xf numFmtId="0" fontId="60" fillId="40" borderId="0" applyNumberFormat="0" applyBorder="0" applyAlignment="0" applyProtection="0"/>
    <xf numFmtId="0" fontId="59" fillId="47" borderId="0" applyNumberFormat="0" applyBorder="0" applyAlignment="0" applyProtection="0"/>
    <xf numFmtId="0" fontId="60" fillId="29" borderId="0" applyNumberFormat="0" applyBorder="0" applyAlignment="0" applyProtection="0"/>
    <xf numFmtId="0" fontId="60" fillId="35" borderId="0" applyNumberFormat="0" applyBorder="0" applyAlignment="0" applyProtection="0"/>
    <xf numFmtId="0" fontId="60" fillId="41" borderId="0" applyNumberFormat="0" applyBorder="0" applyAlignment="0" applyProtection="0"/>
    <xf numFmtId="0" fontId="59" fillId="48" borderId="0" applyNumberFormat="0" applyBorder="0" applyAlignment="0" applyProtection="0"/>
    <xf numFmtId="0" fontId="60" fillId="30" borderId="0" applyNumberFormat="0" applyBorder="0" applyAlignment="0" applyProtection="0"/>
    <xf numFmtId="0" fontId="60" fillId="36" borderId="0" applyNumberFormat="0" applyBorder="0" applyAlignment="0" applyProtection="0"/>
    <xf numFmtId="0" fontId="60" fillId="42" borderId="0" applyNumberFormat="0" applyBorder="0" applyAlignment="0" applyProtection="0"/>
  </cellStyleXfs>
  <cellXfs count="76">
    <xf numFmtId="0" fontId="0" fillId="0" borderId="0" xfId="0"/>
    <xf numFmtId="0" fontId="13" fillId="0" borderId="0" xfId="0" applyFont="1" applyFill="1"/>
    <xf numFmtId="0" fontId="13" fillId="0" borderId="0" xfId="0" applyNumberFormat="1" applyFont="1" applyFill="1" applyAlignment="1" applyProtection="1"/>
    <xf numFmtId="0" fontId="25" fillId="0" borderId="0" xfId="0" applyFont="1" applyFill="1"/>
    <xf numFmtId="0" fontId="19" fillId="0" borderId="0" xfId="0" applyNumberFormat="1" applyFont="1" applyFill="1" applyAlignment="1" applyProtection="1"/>
    <xf numFmtId="0" fontId="28" fillId="0" borderId="0" xfId="0" applyNumberFormat="1" applyFont="1" applyFill="1" applyBorder="1" applyAlignment="1" applyProtection="1">
      <alignment horizontal="center" vertical="top" wrapText="1"/>
    </xf>
    <xf numFmtId="49" fontId="27" fillId="0" borderId="7" xfId="0" applyNumberFormat="1" applyFont="1" applyBorder="1" applyAlignment="1">
      <alignment horizontal="center" vertical="center" wrapText="1"/>
    </xf>
    <xf numFmtId="165" fontId="29" fillId="0" borderId="7" xfId="47" applyNumberFormat="1" applyFont="1" applyBorder="1" applyAlignment="1">
      <alignment vertical="center"/>
    </xf>
    <xf numFmtId="2" fontId="38" fillId="0" borderId="7" xfId="0" quotePrefix="1" applyNumberFormat="1" applyFont="1" applyBorder="1" applyAlignment="1">
      <alignment vertical="center" wrapText="1"/>
    </xf>
    <xf numFmtId="0" fontId="38" fillId="0" borderId="7" xfId="0" quotePrefix="1" applyFont="1" applyBorder="1" applyAlignment="1">
      <alignment horizontal="center" vertical="center" wrapText="1"/>
    </xf>
    <xf numFmtId="2" fontId="38" fillId="0" borderId="7" xfId="0" quotePrefix="1" applyNumberFormat="1" applyFont="1" applyBorder="1" applyAlignment="1">
      <alignment horizontal="center" vertical="center" wrapText="1"/>
    </xf>
    <xf numFmtId="0" fontId="25" fillId="0" borderId="0" xfId="0" applyFont="1" applyFill="1" applyBorder="1"/>
    <xf numFmtId="2" fontId="38" fillId="0" borderId="7" xfId="0" applyNumberFormat="1" applyFont="1" applyBorder="1" applyAlignment="1">
      <alignment vertical="center" wrapText="1"/>
    </xf>
    <xf numFmtId="3" fontId="29" fillId="0" borderId="7" xfId="47" applyNumberFormat="1" applyFont="1" applyBorder="1" applyAlignment="1">
      <alignment vertical="center"/>
    </xf>
    <xf numFmtId="49" fontId="25" fillId="0" borderId="7" xfId="0" applyNumberFormat="1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vertical="center" wrapText="1"/>
    </xf>
    <xf numFmtId="3" fontId="30" fillId="0" borderId="7" xfId="47" applyNumberFormat="1" applyFont="1" applyBorder="1" applyAlignment="1">
      <alignment vertical="center"/>
    </xf>
    <xf numFmtId="0" fontId="25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1" fontId="30" fillId="0" borderId="7" xfId="47" applyNumberFormat="1" applyFont="1" applyBorder="1" applyAlignment="1">
      <alignment vertical="center"/>
    </xf>
    <xf numFmtId="1" fontId="29" fillId="0" borderId="7" xfId="47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165" fontId="29" fillId="0" borderId="8" xfId="47" applyNumberFormat="1" applyFont="1" applyBorder="1" applyAlignment="1">
      <alignment vertical="center"/>
    </xf>
    <xf numFmtId="2" fontId="30" fillId="24" borderId="7" xfId="0" applyNumberFormat="1" applyFont="1" applyFill="1" applyBorder="1" applyAlignment="1">
      <alignment horizontal="center" vertical="center" wrapText="1"/>
    </xf>
    <xf numFmtId="165" fontId="30" fillId="0" borderId="7" xfId="47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/>
    <xf numFmtId="0" fontId="2" fillId="0" borderId="0" xfId="0" applyFont="1" applyFill="1" applyBorder="1"/>
    <xf numFmtId="2" fontId="29" fillId="24" borderId="7" xfId="0" applyNumberFormat="1" applyFont="1" applyFill="1" applyBorder="1" applyAlignment="1">
      <alignment horizontal="left" vertical="center" wrapText="1"/>
    </xf>
    <xf numFmtId="1" fontId="25" fillId="0" borderId="7" xfId="0" applyNumberFormat="1" applyFont="1" applyFill="1" applyBorder="1" applyAlignment="1">
      <alignment horizontal="right" vertical="center" wrapText="1"/>
    </xf>
    <xf numFmtId="0" fontId="24" fillId="0" borderId="7" xfId="0" applyNumberFormat="1" applyFont="1" applyFill="1" applyBorder="1" applyAlignment="1" applyProtection="1"/>
    <xf numFmtId="0" fontId="24" fillId="0" borderId="9" xfId="0" applyNumberFormat="1" applyFont="1" applyFill="1" applyBorder="1" applyAlignment="1" applyProtection="1"/>
    <xf numFmtId="165" fontId="33" fillId="0" borderId="8" xfId="47" applyNumberFormat="1" applyFont="1" applyBorder="1" applyAlignment="1">
      <alignment horizontal="left" vertical="center"/>
    </xf>
    <xf numFmtId="0" fontId="38" fillId="0" borderId="7" xfId="0" quotePrefix="1" applyFont="1" applyFill="1" applyBorder="1" applyAlignment="1">
      <alignment horizontal="center" vertical="center" wrapText="1"/>
    </xf>
    <xf numFmtId="2" fontId="38" fillId="0" borderId="7" xfId="0" quotePrefix="1" applyNumberFormat="1" applyFont="1" applyFill="1" applyBorder="1" applyAlignment="1">
      <alignment vertical="center" wrapText="1"/>
    </xf>
    <xf numFmtId="165" fontId="25" fillId="0" borderId="7" xfId="47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vertical="center" wrapText="1"/>
    </xf>
    <xf numFmtId="0" fontId="39" fillId="0" borderId="7" xfId="0" applyFont="1" applyBorder="1" applyAlignment="1">
      <alignment vertical="center" wrapText="1"/>
    </xf>
    <xf numFmtId="49" fontId="39" fillId="0" borderId="7" xfId="0" quotePrefix="1" applyNumberFormat="1" applyFont="1" applyFill="1" applyBorder="1" applyAlignment="1">
      <alignment horizontal="center" vertical="center" wrapText="1"/>
    </xf>
    <xf numFmtId="165" fontId="25" fillId="0" borderId="7" xfId="0" applyNumberFormat="1" applyFont="1" applyFill="1" applyBorder="1" applyAlignment="1">
      <alignment horizontal="right" vertical="center" wrapText="1"/>
    </xf>
    <xf numFmtId="165" fontId="24" fillId="0" borderId="7" xfId="0" applyNumberFormat="1" applyFont="1" applyFill="1" applyBorder="1" applyAlignment="1" applyProtection="1"/>
    <xf numFmtId="1" fontId="29" fillId="0" borderId="7" xfId="59" applyNumberFormat="1" applyFont="1" applyBorder="1" applyAlignment="1">
      <alignment vertical="center"/>
    </xf>
    <xf numFmtId="2" fontId="39" fillId="0" borderId="7" xfId="0" applyNumberFormat="1" applyFont="1" applyBorder="1" applyAlignment="1">
      <alignment vertical="center" wrapText="1"/>
    </xf>
    <xf numFmtId="0" fontId="38" fillId="0" borderId="10" xfId="0" quotePrefix="1" applyFont="1" applyBorder="1" applyAlignment="1">
      <alignment horizontal="center" vertical="center" wrapText="1"/>
    </xf>
    <xf numFmtId="2" fontId="38" fillId="0" borderId="10" xfId="0" quotePrefix="1" applyNumberFormat="1" applyFont="1" applyBorder="1" applyAlignment="1">
      <alignment horizontal="center" vertical="center" wrapText="1"/>
    </xf>
    <xf numFmtId="0" fontId="40" fillId="0" borderId="7" xfId="0" quotePrefix="1" applyFont="1" applyFill="1" applyBorder="1" applyAlignment="1">
      <alignment horizontal="center" vertical="center" wrapText="1"/>
    </xf>
    <xf numFmtId="0" fontId="39" fillId="0" borderId="7" xfId="52" applyFont="1" applyBorder="1" applyAlignment="1">
      <alignment vertical="center" wrapText="1"/>
    </xf>
    <xf numFmtId="165" fontId="30" fillId="0" borderId="8" xfId="47" applyNumberFormat="1" applyFont="1" applyBorder="1" applyAlignment="1">
      <alignment horizontal="left" vertical="center"/>
    </xf>
    <xf numFmtId="2" fontId="30" fillId="0" borderId="7" xfId="0" applyNumberFormat="1" applyFont="1" applyFill="1" applyBorder="1" applyAlignment="1">
      <alignment vertical="center" wrapText="1"/>
    </xf>
    <xf numFmtId="0" fontId="25" fillId="56" borderId="7" xfId="0" applyNumberFormat="1" applyFont="1" applyFill="1" applyBorder="1" applyAlignment="1" applyProtection="1">
      <alignment horizontal="left" vertical="center" wrapText="1"/>
    </xf>
    <xf numFmtId="165" fontId="25" fillId="0" borderId="7" xfId="47" applyNumberFormat="1" applyFont="1" applyBorder="1" applyAlignment="1">
      <alignment vertical="center" wrapText="1"/>
    </xf>
    <xf numFmtId="2" fontId="41" fillId="0" borderId="7" xfId="0" applyNumberFormat="1" applyFont="1" applyBorder="1" applyAlignment="1">
      <alignment vertical="center" wrapText="1"/>
    </xf>
    <xf numFmtId="2" fontId="42" fillId="0" borderId="7" xfId="0" applyNumberFormat="1" applyFont="1" applyBorder="1" applyAlignment="1">
      <alignment vertical="center" wrapText="1"/>
    </xf>
    <xf numFmtId="2" fontId="39" fillId="0" borderId="7" xfId="0" applyNumberFormat="1" applyFont="1" applyFill="1" applyBorder="1" applyAlignment="1">
      <alignment vertical="center" wrapText="1"/>
    </xf>
    <xf numFmtId="2" fontId="39" fillId="0" borderId="7" xfId="0" applyNumberFormat="1" applyFont="1" applyFill="1" applyBorder="1" applyAlignment="1">
      <alignment horizontal="left" vertical="center" wrapText="1"/>
    </xf>
    <xf numFmtId="1" fontId="36" fillId="0" borderId="7" xfId="59" applyNumberFormat="1" applyFont="1" applyBorder="1" applyAlignment="1">
      <alignment vertical="center"/>
    </xf>
    <xf numFmtId="0" fontId="43" fillId="0" borderId="7" xfId="0" applyFont="1" applyBorder="1" applyAlignment="1">
      <alignment horizontal="left" vertical="center" wrapText="1"/>
    </xf>
    <xf numFmtId="0" fontId="42" fillId="0" borderId="7" xfId="0" quotePrefix="1" applyFont="1" applyBorder="1" applyAlignment="1">
      <alignment horizontal="center" vertical="center" wrapText="1"/>
    </xf>
    <xf numFmtId="2" fontId="42" fillId="0" borderId="7" xfId="0" quotePrefix="1" applyNumberFormat="1" applyFont="1" applyBorder="1" applyAlignment="1">
      <alignment horizontal="center" vertical="center" wrapText="1"/>
    </xf>
    <xf numFmtId="2" fontId="44" fillId="0" borderId="7" xfId="0" applyNumberFormat="1" applyFont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9" fillId="0" borderId="7" xfId="0" applyFont="1" applyFill="1" applyBorder="1" applyAlignment="1">
      <alignment horizontal="left" vertical="center" wrapText="1"/>
    </xf>
    <xf numFmtId="2" fontId="30" fillId="24" borderId="7" xfId="0" applyNumberFormat="1" applyFont="1" applyFill="1" applyBorder="1" applyAlignment="1">
      <alignment vertical="center" wrapText="1"/>
    </xf>
    <xf numFmtId="0" fontId="35" fillId="0" borderId="0" xfId="0" applyNumberFormat="1" applyFont="1" applyFill="1" applyAlignment="1" applyProtection="1"/>
    <xf numFmtId="0" fontId="45" fillId="0" borderId="0" xfId="0" applyFont="1" applyFill="1" applyAlignment="1">
      <alignment horizontal="left"/>
    </xf>
    <xf numFmtId="0" fontId="24" fillId="0" borderId="0" xfId="0" applyNumberFormat="1" applyFont="1" applyFill="1" applyAlignment="1" applyProtection="1"/>
    <xf numFmtId="0" fontId="35" fillId="0" borderId="0" xfId="0" applyFont="1" applyFill="1" applyBorder="1"/>
    <xf numFmtId="0" fontId="35" fillId="0" borderId="0" xfId="0" applyFont="1" applyFill="1"/>
    <xf numFmtId="0" fontId="25" fillId="0" borderId="0" xfId="0" applyNumberFormat="1" applyFont="1" applyFill="1" applyAlignment="1" applyProtection="1">
      <alignment horizontal="left" vertical="top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Alignment="1" applyProtection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Alignment="1" applyProtection="1">
      <alignment horizontal="center"/>
    </xf>
  </cellXfs>
  <cellStyles count="98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20% – колірна тема 1" xfId="75" builtinId="30" hidden="1"/>
    <cellStyle name="20% – колірна тема 2" xfId="79" builtinId="34" hidden="1"/>
    <cellStyle name="20% – колірна тема 3" xfId="83" builtinId="38" hidden="1"/>
    <cellStyle name="20% – колірна тема 4" xfId="87" builtinId="42" hidden="1"/>
    <cellStyle name="20% – колірна тема 5" xfId="91" builtinId="46" hidden="1"/>
    <cellStyle name="20% – колірна тема 6" xfId="95" builtinId="50" hidden="1"/>
    <cellStyle name="40% - Акцент1" xfId="7" xr:uid="{00000000-0005-0000-0000-000012000000}"/>
    <cellStyle name="40% - Акцент2" xfId="8" xr:uid="{00000000-0005-0000-0000-000013000000}"/>
    <cellStyle name="40% - Акцент3" xfId="9" xr:uid="{00000000-0005-0000-0000-000014000000}"/>
    <cellStyle name="40% - Акцент4" xfId="10" xr:uid="{00000000-0005-0000-0000-000015000000}"/>
    <cellStyle name="40% - Акцент5" xfId="11" xr:uid="{00000000-0005-0000-0000-000016000000}"/>
    <cellStyle name="40% - Акцент6" xfId="12" xr:uid="{00000000-0005-0000-0000-000017000000}"/>
    <cellStyle name="40% – колірна тема 1" xfId="76" builtinId="31" hidden="1"/>
    <cellStyle name="40% – колірна тема 2" xfId="80" builtinId="35" hidden="1"/>
    <cellStyle name="40% – колірна тема 3" xfId="84" builtinId="39" hidden="1"/>
    <cellStyle name="40% – колірна тема 4" xfId="88" builtinId="43" hidden="1"/>
    <cellStyle name="40% – колірна тема 5" xfId="92" builtinId="47" hidden="1"/>
    <cellStyle name="40% – колірна тема 6" xfId="96" builtinId="51" hidden="1"/>
    <cellStyle name="60% - Акцент1" xfId="13" xr:uid="{00000000-0005-0000-0000-00001E000000}"/>
    <cellStyle name="60% - Акцент2" xfId="14" xr:uid="{00000000-0005-0000-0000-00001F000000}"/>
    <cellStyle name="60% - Акцент3" xfId="15" xr:uid="{00000000-0005-0000-0000-000020000000}"/>
    <cellStyle name="60% - Акцент4" xfId="16" xr:uid="{00000000-0005-0000-0000-000021000000}"/>
    <cellStyle name="60% - Акцент5" xfId="17" xr:uid="{00000000-0005-0000-0000-000022000000}"/>
    <cellStyle name="60% - Акцент6" xfId="18" xr:uid="{00000000-0005-0000-0000-000023000000}"/>
    <cellStyle name="60% – колірна тема 1" xfId="77" builtinId="32" hidden="1"/>
    <cellStyle name="60% – колірна тема 2" xfId="81" builtinId="36" hidden="1"/>
    <cellStyle name="60% – колірна тема 3" xfId="85" builtinId="40" hidden="1"/>
    <cellStyle name="60% – колірна тема 4" xfId="89" builtinId="44" hidden="1"/>
    <cellStyle name="60% – колірна тема 5" xfId="93" builtinId="48" hidden="1"/>
    <cellStyle name="60% – колірна тема 6" xfId="97" builtinId="52" hidden="1"/>
    <cellStyle name="Акцент1" xfId="19" xr:uid="{00000000-0005-0000-0000-000039000000}"/>
    <cellStyle name="Акцент2" xfId="20" xr:uid="{00000000-0005-0000-0000-00003A000000}"/>
    <cellStyle name="Акцент3" xfId="21" xr:uid="{00000000-0005-0000-0000-00003B000000}"/>
    <cellStyle name="Акцент4" xfId="22" xr:uid="{00000000-0005-0000-0000-00003C000000}"/>
    <cellStyle name="Акцент5" xfId="23" xr:uid="{00000000-0005-0000-0000-00003D000000}"/>
    <cellStyle name="Акцент6" xfId="24" xr:uid="{00000000-0005-0000-0000-00003E000000}"/>
    <cellStyle name="Ввід" xfId="65" builtinId="20" hidden="1"/>
    <cellStyle name="Ввод " xfId="25" xr:uid="{00000000-0005-0000-0000-00003F000000}"/>
    <cellStyle name="Вывод" xfId="26" xr:uid="{00000000-0005-0000-0000-000040000000}"/>
    <cellStyle name="Вычисление" xfId="27" xr:uid="{00000000-0005-0000-0000-000041000000}"/>
    <cellStyle name="Гарний" xfId="62" builtinId="26" hidden="1"/>
    <cellStyle name="Звичайний" xfId="0" builtinId="0"/>
    <cellStyle name="Звичайний 10" xfId="28" xr:uid="{00000000-0005-0000-0000-000042000000}"/>
    <cellStyle name="Звичайний 11" xfId="29" xr:uid="{00000000-0005-0000-0000-000043000000}"/>
    <cellStyle name="Звичайний 12" xfId="30" xr:uid="{00000000-0005-0000-0000-000044000000}"/>
    <cellStyle name="Звичайний 13" xfId="31" xr:uid="{00000000-0005-0000-0000-000045000000}"/>
    <cellStyle name="Звичайний 14" xfId="32" xr:uid="{00000000-0005-0000-0000-000046000000}"/>
    <cellStyle name="Звичайний 15" xfId="33" xr:uid="{00000000-0005-0000-0000-000047000000}"/>
    <cellStyle name="Звичайний 16" xfId="34" xr:uid="{00000000-0005-0000-0000-000048000000}"/>
    <cellStyle name="Звичайний 17" xfId="35" xr:uid="{00000000-0005-0000-0000-000049000000}"/>
    <cellStyle name="Звичайний 18" xfId="36" xr:uid="{00000000-0005-0000-0000-00004A000000}"/>
    <cellStyle name="Звичайний 19" xfId="37" xr:uid="{00000000-0005-0000-0000-00004B000000}"/>
    <cellStyle name="Звичайний 2" xfId="38" xr:uid="{00000000-0005-0000-0000-00004C000000}"/>
    <cellStyle name="Звичайний 20" xfId="39" xr:uid="{00000000-0005-0000-0000-00004D000000}"/>
    <cellStyle name="Звичайний 3" xfId="40" xr:uid="{00000000-0005-0000-0000-00004E000000}"/>
    <cellStyle name="Звичайний 4" xfId="41" xr:uid="{00000000-0005-0000-0000-00004F000000}"/>
    <cellStyle name="Звичайний 5" xfId="42" xr:uid="{00000000-0005-0000-0000-000050000000}"/>
    <cellStyle name="Звичайний 6" xfId="43" xr:uid="{00000000-0005-0000-0000-000051000000}"/>
    <cellStyle name="Звичайний 7" xfId="44" xr:uid="{00000000-0005-0000-0000-000052000000}"/>
    <cellStyle name="Звичайний 8" xfId="45" xr:uid="{00000000-0005-0000-0000-000053000000}"/>
    <cellStyle name="Звичайний 9" xfId="46" xr:uid="{00000000-0005-0000-0000-000054000000}"/>
    <cellStyle name="Звичайний_Додаток _ 3 зм_ни 4575" xfId="47" xr:uid="{00000000-0005-0000-0000-000055000000}"/>
    <cellStyle name="Зв'язана клітинка" xfId="68" builtinId="24" hidden="1"/>
    <cellStyle name="Итог" xfId="48" xr:uid="{00000000-0005-0000-0000-000056000000}"/>
    <cellStyle name="Колірна тема 1" xfId="74" builtinId="29" hidden="1"/>
    <cellStyle name="Колірна тема 2" xfId="78" builtinId="33" hidden="1"/>
    <cellStyle name="Колірна тема 3" xfId="82" builtinId="37" hidden="1"/>
    <cellStyle name="Колірна тема 4" xfId="86" builtinId="41" hidden="1"/>
    <cellStyle name="Колірна тема 5" xfId="90" builtinId="45" hidden="1"/>
    <cellStyle name="Колірна тема 6" xfId="94" builtinId="49" hidden="1"/>
    <cellStyle name="Контрольна клітинка" xfId="69" builtinId="23" hidden="1"/>
    <cellStyle name="Контрольная ячейка" xfId="49" xr:uid="{00000000-0005-0000-0000-000057000000}"/>
    <cellStyle name="Назва" xfId="61" builtinId="15" hidden="1"/>
    <cellStyle name="Название" xfId="50" xr:uid="{00000000-0005-0000-0000-000058000000}"/>
    <cellStyle name="Нейтральний" xfId="64" builtinId="28" hidden="1"/>
    <cellStyle name="Нейтральный" xfId="51" xr:uid="{00000000-0005-0000-0000-000059000000}"/>
    <cellStyle name="Обчислення" xfId="67" builtinId="22" hidden="1"/>
    <cellStyle name="Обычный 2" xfId="52" xr:uid="{00000000-0005-0000-0000-00005A000000}"/>
    <cellStyle name="Підсумок" xfId="73" builtinId="25" hidden="1"/>
    <cellStyle name="Плохой" xfId="53" xr:uid="{00000000-0005-0000-0000-00005B000000}"/>
    <cellStyle name="Поганий" xfId="63" builtinId="27" hidden="1"/>
    <cellStyle name="Пояснение" xfId="54" xr:uid="{00000000-0005-0000-0000-00005C000000}"/>
    <cellStyle name="Примечание" xfId="55" xr:uid="{00000000-0005-0000-0000-00005D000000}"/>
    <cellStyle name="Примітка" xfId="71" builtinId="10" hidden="1"/>
    <cellStyle name="Результат" xfId="66" builtinId="21" hidden="1"/>
    <cellStyle name="Связанная ячейка" xfId="56" xr:uid="{00000000-0005-0000-0000-00005E000000}"/>
    <cellStyle name="Стиль 1" xfId="57" xr:uid="{00000000-0005-0000-0000-00005F000000}"/>
    <cellStyle name="Текст попередження" xfId="70" builtinId="11" hidden="1"/>
    <cellStyle name="Текст пояснення" xfId="72" builtinId="53" hidden="1"/>
    <cellStyle name="Текст предупреждения" xfId="58" xr:uid="{00000000-0005-0000-0000-000060000000}"/>
    <cellStyle name="Фінансовий" xfId="59" builtinId="3"/>
    <cellStyle name="Хороший" xfId="60" xr:uid="{00000000-0005-0000-0000-00006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zoomScale="75" zoomScaleNormal="75" zoomScaleSheetLayoutView="75" zoomScalePageLayoutView="75" workbookViewId="0" xr3:uid="{AEA406A1-0E4B-5B11-9CD5-51D6E497D94C}">
      <pane xSplit="4" ySplit="6" topLeftCell="E9" activePane="bottomRight" state="frozen"/>
      <selection activeCell="A2" sqref="A2"/>
      <selection pane="bottomLeft" activeCell="A8" sqref="A8"/>
      <selection pane="topRight" activeCell="E2" sqref="E2"/>
      <selection pane="bottomRight" activeCell="A4" sqref="A4:I4"/>
    </sheetView>
  </sheetViews>
  <sheetFormatPr defaultColWidth="9.1484375" defaultRowHeight="13.5"/>
  <cols>
    <col min="1" max="1" width="14.09765625" style="4" customWidth="1"/>
    <col min="2" max="2" width="13.94921875" style="4" hidden="1" customWidth="1"/>
    <col min="3" max="3" width="16.046875" style="4" hidden="1" customWidth="1"/>
    <col min="4" max="4" width="61.796875" style="2" customWidth="1"/>
    <col min="5" max="5" width="76.19921875" style="2" customWidth="1"/>
    <col min="6" max="6" width="14.546875" style="2" customWidth="1"/>
    <col min="7" max="7" width="14.09765625" style="2" customWidth="1"/>
    <col min="8" max="8" width="14.84765625" style="2" customWidth="1"/>
    <col min="9" max="9" width="13.6484375" style="27" customWidth="1"/>
    <col min="10" max="10" width="10.6484375" style="28" customWidth="1"/>
    <col min="11" max="11" width="10.49609375" style="28" customWidth="1"/>
    <col min="12" max="12" width="13.49609375" style="28" customWidth="1"/>
    <col min="13" max="16384" width="9.1484375" style="1"/>
  </cols>
  <sheetData>
    <row r="1" spans="1:12" s="3" customFormat="1" ht="14.25">
      <c r="A1" s="69"/>
      <c r="B1" s="69"/>
      <c r="C1" s="69"/>
      <c r="D1" s="69"/>
      <c r="E1" s="69"/>
      <c r="F1" s="69"/>
      <c r="G1" s="69"/>
      <c r="H1" s="69"/>
      <c r="I1" s="69"/>
      <c r="J1" s="11"/>
      <c r="K1" s="11"/>
      <c r="L1" s="11"/>
    </row>
    <row r="2" spans="1:12" ht="57" customHeight="1">
      <c r="H2" s="17"/>
      <c r="I2" s="71" t="s">
        <v>41</v>
      </c>
      <c r="J2" s="71"/>
      <c r="K2" s="71"/>
      <c r="L2" s="71"/>
    </row>
    <row r="3" spans="1:12" ht="21">
      <c r="A3" s="75" t="s">
        <v>30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8">
      <c r="A4" s="70" t="s">
        <v>29</v>
      </c>
      <c r="B4" s="70"/>
      <c r="C4" s="70"/>
      <c r="D4" s="70"/>
      <c r="E4" s="70"/>
      <c r="F4" s="70"/>
      <c r="G4" s="70"/>
      <c r="H4" s="70"/>
      <c r="I4" s="70"/>
    </row>
    <row r="5" spans="1:12" ht="21">
      <c r="A5" s="5"/>
      <c r="B5" s="5"/>
      <c r="C5" s="5"/>
      <c r="D5" s="5"/>
      <c r="E5" s="5"/>
      <c r="F5" s="5"/>
      <c r="G5" s="5"/>
      <c r="H5" s="5"/>
      <c r="L5" s="18" t="s">
        <v>6</v>
      </c>
    </row>
    <row r="6" spans="1:12" ht="31.5" customHeight="1">
      <c r="A6" s="74" t="s">
        <v>22</v>
      </c>
      <c r="B6" s="74" t="s">
        <v>3</v>
      </c>
      <c r="C6" s="74" t="s">
        <v>0</v>
      </c>
      <c r="D6" s="74" t="s">
        <v>23</v>
      </c>
      <c r="E6" s="73" t="s">
        <v>4</v>
      </c>
      <c r="F6" s="73" t="s">
        <v>19</v>
      </c>
      <c r="G6" s="73" t="s">
        <v>1</v>
      </c>
      <c r="H6" s="73" t="s">
        <v>2</v>
      </c>
      <c r="I6" s="73" t="s">
        <v>17</v>
      </c>
      <c r="J6" s="72" t="s">
        <v>18</v>
      </c>
      <c r="K6" s="72"/>
      <c r="L6" s="72"/>
    </row>
    <row r="7" spans="1:12" ht="76.150000000000006" customHeight="1">
      <c r="A7" s="74"/>
      <c r="B7" s="74"/>
      <c r="C7" s="74"/>
      <c r="D7" s="74"/>
      <c r="E7" s="73"/>
      <c r="F7" s="73"/>
      <c r="G7" s="73"/>
      <c r="H7" s="73"/>
      <c r="I7" s="73"/>
      <c r="J7" s="25" t="s">
        <v>12</v>
      </c>
      <c r="K7" s="25" t="s">
        <v>13</v>
      </c>
      <c r="L7" s="25" t="s">
        <v>14</v>
      </c>
    </row>
    <row r="8" spans="1:12" s="21" customFormat="1" ht="32.25" customHeight="1">
      <c r="A8" s="6" t="s">
        <v>5</v>
      </c>
      <c r="B8" s="6"/>
      <c r="C8" s="6"/>
      <c r="D8" s="29" t="s">
        <v>11</v>
      </c>
      <c r="E8" s="7"/>
      <c r="F8" s="7">
        <f>F16+F17+F18+F37</f>
        <v>-53500</v>
      </c>
      <c r="G8" s="7"/>
      <c r="H8" s="7"/>
      <c r="I8" s="7">
        <f t="shared" ref="I8:L8" si="0">I16+I17+I18+I37</f>
        <v>-53500</v>
      </c>
      <c r="J8" s="7"/>
      <c r="K8" s="7"/>
      <c r="L8" s="7">
        <f t="shared" si="0"/>
        <v>-53500</v>
      </c>
    </row>
    <row r="9" spans="1:12" s="21" customFormat="1" ht="87.6" hidden="1" customHeight="1">
      <c r="A9" s="46" t="s">
        <v>37</v>
      </c>
      <c r="B9" s="6"/>
      <c r="C9" s="6"/>
      <c r="D9" s="35" t="s">
        <v>38</v>
      </c>
      <c r="E9" s="7"/>
      <c r="F9" s="7">
        <f t="shared" ref="F9:K9" si="1">F10+F11</f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/>
    </row>
    <row r="10" spans="1:12" s="21" customFormat="1" ht="32.25" hidden="1" customHeight="1">
      <c r="A10" s="6"/>
      <c r="B10" s="6"/>
      <c r="C10" s="6"/>
      <c r="D10" s="29"/>
      <c r="E10" s="36" t="s">
        <v>31</v>
      </c>
      <c r="F10" s="7">
        <f>I10</f>
        <v>0</v>
      </c>
      <c r="G10" s="7"/>
      <c r="H10" s="7"/>
      <c r="I10" s="24">
        <f>J10+K10+L10</f>
        <v>0</v>
      </c>
      <c r="J10" s="7"/>
      <c r="K10" s="7"/>
      <c r="L10" s="24"/>
    </row>
    <row r="11" spans="1:12" s="21" customFormat="1" ht="49.15" hidden="1" customHeight="1">
      <c r="A11" s="6"/>
      <c r="B11" s="6"/>
      <c r="C11" s="6"/>
      <c r="D11" s="29"/>
      <c r="E11" s="47" t="s">
        <v>39</v>
      </c>
      <c r="F11" s="7">
        <f>I11</f>
        <v>0</v>
      </c>
      <c r="G11" s="7"/>
      <c r="H11" s="7"/>
      <c r="I11" s="24">
        <f>J11+K11+L11</f>
        <v>0</v>
      </c>
      <c r="J11" s="7"/>
      <c r="K11" s="7"/>
      <c r="L11" s="24"/>
    </row>
    <row r="12" spans="1:12" s="21" customFormat="1" ht="32.25" hidden="1" customHeight="1">
      <c r="A12" s="9" t="s">
        <v>20</v>
      </c>
      <c r="B12" s="14"/>
      <c r="C12" s="14"/>
      <c r="D12" s="8" t="s">
        <v>21</v>
      </c>
      <c r="E12" s="22"/>
      <c r="F12" s="7">
        <f>F13</f>
        <v>0</v>
      </c>
      <c r="G12" s="7"/>
      <c r="H12" s="7"/>
      <c r="I12" s="7">
        <f>I13</f>
        <v>0</v>
      </c>
      <c r="J12" s="7">
        <f>J13</f>
        <v>0</v>
      </c>
      <c r="K12" s="7">
        <f>K13</f>
        <v>0</v>
      </c>
      <c r="L12" s="7">
        <f>L13</f>
        <v>0</v>
      </c>
    </row>
    <row r="13" spans="1:12" s="21" customFormat="1" ht="32.25" hidden="1" customHeight="1">
      <c r="A13" s="14"/>
      <c r="B13" s="14"/>
      <c r="C13" s="14"/>
      <c r="D13" s="23"/>
      <c r="E13" s="48" t="s">
        <v>34</v>
      </c>
      <c r="F13" s="24">
        <f>I13</f>
        <v>0</v>
      </c>
      <c r="G13" s="24"/>
      <c r="H13" s="24"/>
      <c r="I13" s="24">
        <f>J13+K13+L13</f>
        <v>0</v>
      </c>
      <c r="J13" s="40"/>
      <c r="K13" s="40"/>
      <c r="L13" s="40"/>
    </row>
    <row r="14" spans="1:12" s="21" customFormat="1" ht="75" hidden="1" customHeight="1">
      <c r="A14" s="6" t="s">
        <v>7</v>
      </c>
      <c r="B14" s="15" t="s">
        <v>24</v>
      </c>
      <c r="C14" s="15" t="s">
        <v>25</v>
      </c>
      <c r="D14" s="8" t="s">
        <v>8</v>
      </c>
      <c r="E14" s="33"/>
      <c r="F14" s="13">
        <f>F15</f>
        <v>0</v>
      </c>
      <c r="G14" s="13">
        <f t="shared" ref="G14:L14" si="2">G15</f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</row>
    <row r="15" spans="1:12" s="21" customFormat="1" ht="87" hidden="1" customHeight="1">
      <c r="A15" s="14"/>
      <c r="B15" s="14"/>
      <c r="C15" s="14"/>
      <c r="D15" s="23"/>
      <c r="E15" s="49"/>
      <c r="F15" s="16">
        <f>I15</f>
        <v>0</v>
      </c>
      <c r="G15" s="24"/>
      <c r="H15" s="24"/>
      <c r="I15" s="16">
        <f>J15+K15+L15</f>
        <v>0</v>
      </c>
      <c r="J15" s="30"/>
      <c r="K15" s="30"/>
      <c r="L15" s="30"/>
    </row>
    <row r="16" spans="1:12" s="21" customFormat="1" ht="31.15" customHeight="1">
      <c r="A16" s="34" t="s">
        <v>36</v>
      </c>
      <c r="B16" s="44"/>
      <c r="C16" s="45"/>
      <c r="D16" s="35" t="s">
        <v>35</v>
      </c>
      <c r="E16" s="36" t="s">
        <v>31</v>
      </c>
      <c r="F16" s="42">
        <f>I16</f>
        <v>12500</v>
      </c>
      <c r="G16" s="19"/>
      <c r="H16" s="19"/>
      <c r="I16" s="20">
        <f>L16</f>
        <v>12500</v>
      </c>
      <c r="J16" s="20"/>
      <c r="K16" s="20"/>
      <c r="L16" s="20">
        <v>12500</v>
      </c>
    </row>
    <row r="17" spans="1:12" s="21" customFormat="1" ht="46.15" customHeight="1">
      <c r="A17" s="34" t="s">
        <v>59</v>
      </c>
      <c r="B17" s="34" t="s">
        <v>60</v>
      </c>
      <c r="C17" s="45"/>
      <c r="D17" s="35" t="s">
        <v>61</v>
      </c>
      <c r="E17" s="63" t="s">
        <v>62</v>
      </c>
      <c r="F17" s="42">
        <f>I17</f>
        <v>-137000</v>
      </c>
      <c r="G17" s="19"/>
      <c r="H17" s="19"/>
      <c r="I17" s="20">
        <f>L17</f>
        <v>-137000</v>
      </c>
      <c r="J17" s="20"/>
      <c r="K17" s="20"/>
      <c r="L17" s="20">
        <v>-137000</v>
      </c>
    </row>
    <row r="18" spans="1:12" s="21" customFormat="1" ht="45" customHeight="1">
      <c r="A18" s="9" t="s">
        <v>15</v>
      </c>
      <c r="B18" s="9" t="s">
        <v>9</v>
      </c>
      <c r="C18" s="10" t="s">
        <v>10</v>
      </c>
      <c r="D18" s="12" t="s">
        <v>16</v>
      </c>
      <c r="E18" s="43"/>
      <c r="F18" s="42">
        <f>F19+F28+F30+F32</f>
        <v>121000</v>
      </c>
      <c r="G18" s="42"/>
      <c r="H18" s="42"/>
      <c r="I18" s="42">
        <f t="shared" ref="I18:L18" si="3">I19+I28+I30+I32</f>
        <v>121000</v>
      </c>
      <c r="J18" s="42"/>
      <c r="K18" s="42"/>
      <c r="L18" s="42">
        <f t="shared" si="3"/>
        <v>121000</v>
      </c>
    </row>
    <row r="19" spans="1:12" s="21" customFormat="1" ht="24" customHeight="1">
      <c r="A19" s="9"/>
      <c r="B19" s="9"/>
      <c r="C19" s="10"/>
      <c r="D19" s="53" t="s">
        <v>42</v>
      </c>
      <c r="E19" s="43"/>
      <c r="F19" s="42">
        <f>SUM(F20:F27)</f>
        <v>318400</v>
      </c>
      <c r="G19" s="42"/>
      <c r="H19" s="42"/>
      <c r="I19" s="42">
        <f t="shared" ref="I19:L19" si="4">SUM(I20:I27)</f>
        <v>318400</v>
      </c>
      <c r="J19" s="42"/>
      <c r="K19" s="42"/>
      <c r="L19" s="42">
        <f t="shared" si="4"/>
        <v>318400</v>
      </c>
    </row>
    <row r="20" spans="1:12" s="21" customFormat="1" ht="45" customHeight="1">
      <c r="A20" s="9"/>
      <c r="B20" s="9"/>
      <c r="C20" s="10"/>
      <c r="D20" s="12"/>
      <c r="E20" s="43" t="s">
        <v>43</v>
      </c>
      <c r="F20" s="42">
        <f t="shared" ref="F20:F39" si="5">I20</f>
        <v>133900</v>
      </c>
      <c r="G20" s="42"/>
      <c r="H20" s="42"/>
      <c r="I20" s="20">
        <f t="shared" ref="I20:I39" si="6">L20</f>
        <v>133900</v>
      </c>
      <c r="J20" s="42"/>
      <c r="K20" s="42"/>
      <c r="L20" s="42">
        <f>133861+39</f>
        <v>133900</v>
      </c>
    </row>
    <row r="21" spans="1:12" s="21" customFormat="1" ht="45" customHeight="1">
      <c r="A21" s="9"/>
      <c r="B21" s="9"/>
      <c r="C21" s="10"/>
      <c r="D21" s="12"/>
      <c r="E21" s="43" t="s">
        <v>44</v>
      </c>
      <c r="F21" s="42">
        <f t="shared" si="5"/>
        <v>186500</v>
      </c>
      <c r="G21" s="42"/>
      <c r="H21" s="42"/>
      <c r="I21" s="20">
        <f t="shared" si="6"/>
        <v>186500</v>
      </c>
      <c r="J21" s="42"/>
      <c r="K21" s="42"/>
      <c r="L21" s="42">
        <f>186433+67</f>
        <v>186500</v>
      </c>
    </row>
    <row r="22" spans="1:12" s="21" customFormat="1" ht="45" customHeight="1">
      <c r="A22" s="9"/>
      <c r="B22" s="9"/>
      <c r="C22" s="10"/>
      <c r="D22" s="12"/>
      <c r="E22" s="43" t="s">
        <v>45</v>
      </c>
      <c r="F22" s="42">
        <f t="shared" si="5"/>
        <v>97600</v>
      </c>
      <c r="G22" s="42"/>
      <c r="H22" s="42"/>
      <c r="I22" s="20">
        <f t="shared" si="6"/>
        <v>97600</v>
      </c>
      <c r="J22" s="42"/>
      <c r="K22" s="42"/>
      <c r="L22" s="42">
        <f>97502+48+50</f>
        <v>97600</v>
      </c>
    </row>
    <row r="23" spans="1:12" s="21" customFormat="1" ht="45" customHeight="1">
      <c r="A23" s="9"/>
      <c r="B23" s="9"/>
      <c r="C23" s="10"/>
      <c r="D23" s="12"/>
      <c r="E23" s="54" t="s">
        <v>46</v>
      </c>
      <c r="F23" s="42">
        <f t="shared" si="5"/>
        <v>145400</v>
      </c>
      <c r="G23" s="42"/>
      <c r="H23" s="42"/>
      <c r="I23" s="20">
        <f t="shared" si="6"/>
        <v>145400</v>
      </c>
      <c r="J23" s="42"/>
      <c r="K23" s="42"/>
      <c r="L23" s="42">
        <f>145299+101</f>
        <v>145400</v>
      </c>
    </row>
    <row r="24" spans="1:12" s="21" customFormat="1" ht="28.9" customHeight="1">
      <c r="A24" s="9"/>
      <c r="B24" s="9"/>
      <c r="C24" s="10"/>
      <c r="D24" s="12"/>
      <c r="E24" s="54" t="s">
        <v>48</v>
      </c>
      <c r="F24" s="42">
        <f t="shared" si="5"/>
        <v>-35000</v>
      </c>
      <c r="G24" s="42"/>
      <c r="H24" s="42"/>
      <c r="I24" s="20">
        <f t="shared" si="6"/>
        <v>-35000</v>
      </c>
      <c r="J24" s="42"/>
      <c r="K24" s="42"/>
      <c r="L24" s="42">
        <v>-35000</v>
      </c>
    </row>
    <row r="25" spans="1:12" s="21" customFormat="1" ht="45" customHeight="1">
      <c r="A25" s="9"/>
      <c r="B25" s="9"/>
      <c r="C25" s="10"/>
      <c r="D25" s="12"/>
      <c r="E25" s="54" t="s">
        <v>49</v>
      </c>
      <c r="F25" s="42">
        <f t="shared" si="5"/>
        <v>-70000</v>
      </c>
      <c r="G25" s="42"/>
      <c r="H25" s="42"/>
      <c r="I25" s="20">
        <f t="shared" si="6"/>
        <v>-70000</v>
      </c>
      <c r="J25" s="42"/>
      <c r="K25" s="42"/>
      <c r="L25" s="42">
        <v>-70000</v>
      </c>
    </row>
    <row r="26" spans="1:12" s="21" customFormat="1" ht="45" customHeight="1">
      <c r="A26" s="9"/>
      <c r="B26" s="9"/>
      <c r="C26" s="10"/>
      <c r="D26" s="12"/>
      <c r="E26" s="55" t="s">
        <v>50</v>
      </c>
      <c r="F26" s="42">
        <f t="shared" si="5"/>
        <v>-40000</v>
      </c>
      <c r="G26" s="42"/>
      <c r="H26" s="42"/>
      <c r="I26" s="20">
        <f t="shared" si="6"/>
        <v>-40000</v>
      </c>
      <c r="J26" s="42"/>
      <c r="K26" s="42"/>
      <c r="L26" s="42">
        <v>-40000</v>
      </c>
    </row>
    <row r="27" spans="1:12" s="21" customFormat="1" ht="45" customHeight="1">
      <c r="A27" s="9"/>
      <c r="B27" s="9"/>
      <c r="C27" s="10"/>
      <c r="D27" s="12"/>
      <c r="E27" s="50" t="s">
        <v>47</v>
      </c>
      <c r="F27" s="42">
        <f t="shared" si="5"/>
        <v>-100000</v>
      </c>
      <c r="G27" s="42"/>
      <c r="H27" s="42"/>
      <c r="I27" s="20">
        <f t="shared" si="6"/>
        <v>-100000</v>
      </c>
      <c r="J27" s="42"/>
      <c r="K27" s="42"/>
      <c r="L27" s="42">
        <v>-100000</v>
      </c>
    </row>
    <row r="28" spans="1:12" s="21" customFormat="1" ht="45" customHeight="1">
      <c r="A28" s="9"/>
      <c r="B28" s="9"/>
      <c r="C28" s="10"/>
      <c r="D28" s="53" t="s">
        <v>51</v>
      </c>
      <c r="E28" s="43"/>
      <c r="F28" s="56">
        <f>F29</f>
        <v>-80000</v>
      </c>
      <c r="G28" s="56"/>
      <c r="H28" s="56"/>
      <c r="I28" s="56">
        <f t="shared" ref="I28:L28" si="7">I29</f>
        <v>-80000</v>
      </c>
      <c r="J28" s="56"/>
      <c r="K28" s="56"/>
      <c r="L28" s="56">
        <f t="shared" si="7"/>
        <v>-80000</v>
      </c>
    </row>
    <row r="29" spans="1:12" s="21" customFormat="1" ht="45" customHeight="1">
      <c r="A29" s="9"/>
      <c r="B29" s="9"/>
      <c r="C29" s="10"/>
      <c r="D29" s="12"/>
      <c r="E29" s="50" t="s">
        <v>40</v>
      </c>
      <c r="F29" s="42">
        <f t="shared" si="5"/>
        <v>-80000</v>
      </c>
      <c r="G29" s="42"/>
      <c r="H29" s="42"/>
      <c r="I29" s="20">
        <f t="shared" si="6"/>
        <v>-80000</v>
      </c>
      <c r="J29" s="42"/>
      <c r="K29" s="42"/>
      <c r="L29" s="42">
        <v>-80000</v>
      </c>
    </row>
    <row r="30" spans="1:12" s="61" customFormat="1" ht="45" customHeight="1">
      <c r="A30" s="58"/>
      <c r="B30" s="58"/>
      <c r="C30" s="59"/>
      <c r="D30" s="53" t="s">
        <v>52</v>
      </c>
      <c r="E30" s="60"/>
      <c r="F30" s="56">
        <f>F31</f>
        <v>9600</v>
      </c>
      <c r="G30" s="56"/>
      <c r="H30" s="56"/>
      <c r="I30" s="56">
        <f>I31</f>
        <v>9600</v>
      </c>
      <c r="J30" s="56"/>
      <c r="K30" s="56"/>
      <c r="L30" s="56">
        <f>L31</f>
        <v>9600</v>
      </c>
    </row>
    <row r="31" spans="1:12" s="21" customFormat="1" ht="45" customHeight="1">
      <c r="A31" s="9"/>
      <c r="B31" s="9"/>
      <c r="C31" s="10"/>
      <c r="D31" s="12"/>
      <c r="E31" s="57" t="s">
        <v>53</v>
      </c>
      <c r="F31" s="42">
        <f t="shared" si="5"/>
        <v>9600</v>
      </c>
      <c r="G31" s="42"/>
      <c r="H31" s="42"/>
      <c r="I31" s="20">
        <f t="shared" si="6"/>
        <v>9600</v>
      </c>
      <c r="J31" s="42"/>
      <c r="K31" s="42"/>
      <c r="L31" s="42">
        <f>9561+39</f>
        <v>9600</v>
      </c>
    </row>
    <row r="32" spans="1:12" s="21" customFormat="1" ht="28.15" customHeight="1">
      <c r="A32" s="9"/>
      <c r="B32" s="9"/>
      <c r="C32" s="10"/>
      <c r="D32" s="52" t="s">
        <v>54</v>
      </c>
      <c r="E32" s="43"/>
      <c r="F32" s="56">
        <f>SUM(F33:F36)</f>
        <v>-127000</v>
      </c>
      <c r="G32" s="56"/>
      <c r="H32" s="56"/>
      <c r="I32" s="56">
        <f>SUM(I33:I36)</f>
        <v>-127000</v>
      </c>
      <c r="J32" s="56"/>
      <c r="K32" s="56"/>
      <c r="L32" s="56">
        <f>SUM(L33:L36)</f>
        <v>-127000</v>
      </c>
    </row>
    <row r="33" spans="1:14" s="21" customFormat="1" ht="49.15" customHeight="1">
      <c r="A33" s="9"/>
      <c r="B33" s="9"/>
      <c r="C33" s="10"/>
      <c r="D33" s="52"/>
      <c r="E33" s="62" t="s">
        <v>55</v>
      </c>
      <c r="F33" s="42">
        <f t="shared" si="5"/>
        <v>-33000</v>
      </c>
      <c r="G33" s="42"/>
      <c r="H33" s="42"/>
      <c r="I33" s="20">
        <f t="shared" si="6"/>
        <v>-33000</v>
      </c>
      <c r="J33" s="42"/>
      <c r="K33" s="42"/>
      <c r="L33" s="42">
        <v>-33000</v>
      </c>
    </row>
    <row r="34" spans="1:14" s="21" customFormat="1" ht="37.9" customHeight="1">
      <c r="A34" s="9"/>
      <c r="B34" s="9"/>
      <c r="C34" s="10"/>
      <c r="D34" s="52"/>
      <c r="E34" s="54" t="s">
        <v>56</v>
      </c>
      <c r="F34" s="42">
        <f t="shared" si="5"/>
        <v>-19000</v>
      </c>
      <c r="G34" s="42"/>
      <c r="H34" s="42"/>
      <c r="I34" s="20">
        <f t="shared" si="6"/>
        <v>-19000</v>
      </c>
      <c r="J34" s="42"/>
      <c r="K34" s="42"/>
      <c r="L34" s="42">
        <v>-19000</v>
      </c>
    </row>
    <row r="35" spans="1:14" s="21" customFormat="1" ht="40.15" customHeight="1">
      <c r="A35" s="9"/>
      <c r="B35" s="9"/>
      <c r="C35" s="10"/>
      <c r="D35" s="12"/>
      <c r="E35" s="62" t="s">
        <v>57</v>
      </c>
      <c r="F35" s="42">
        <f t="shared" si="5"/>
        <v>-42000</v>
      </c>
      <c r="G35" s="42"/>
      <c r="H35" s="42"/>
      <c r="I35" s="20">
        <f t="shared" si="6"/>
        <v>-42000</v>
      </c>
      <c r="J35" s="42"/>
      <c r="K35" s="42"/>
      <c r="L35" s="42">
        <v>-42000</v>
      </c>
    </row>
    <row r="36" spans="1:14" s="21" customFormat="1" ht="35.450000000000003" customHeight="1">
      <c r="A36" s="9"/>
      <c r="B36" s="9"/>
      <c r="C36" s="10"/>
      <c r="D36" s="12"/>
      <c r="E36" s="62" t="s">
        <v>58</v>
      </c>
      <c r="F36" s="42">
        <f t="shared" si="5"/>
        <v>-33000</v>
      </c>
      <c r="G36" s="42"/>
      <c r="H36" s="42"/>
      <c r="I36" s="20">
        <f t="shared" si="6"/>
        <v>-33000</v>
      </c>
      <c r="J36" s="42"/>
      <c r="K36" s="42"/>
      <c r="L36" s="42">
        <v>-33000</v>
      </c>
    </row>
    <row r="37" spans="1:14" s="21" customFormat="1" ht="39.6" customHeight="1">
      <c r="A37" s="9" t="s">
        <v>63</v>
      </c>
      <c r="B37" s="15"/>
      <c r="C37" s="15"/>
      <c r="D37" s="8" t="s">
        <v>64</v>
      </c>
      <c r="E37" s="51" t="s">
        <v>65</v>
      </c>
      <c r="F37" s="42">
        <f t="shared" si="5"/>
        <v>-50000</v>
      </c>
      <c r="G37" s="42"/>
      <c r="H37" s="42"/>
      <c r="I37" s="20">
        <f t="shared" si="6"/>
        <v>-50000</v>
      </c>
      <c r="J37" s="42"/>
      <c r="K37" s="42"/>
      <c r="L37" s="42">
        <v>-50000</v>
      </c>
    </row>
    <row r="38" spans="1:14" s="21" customFormat="1" ht="42.6" customHeight="1">
      <c r="A38" s="39" t="s">
        <v>33</v>
      </c>
      <c r="B38" s="37"/>
      <c r="C38" s="37"/>
      <c r="D38" s="35" t="s">
        <v>32</v>
      </c>
      <c r="E38" s="38"/>
      <c r="F38" s="20">
        <f>F39</f>
        <v>20000</v>
      </c>
      <c r="G38" s="20"/>
      <c r="H38" s="20"/>
      <c r="I38" s="20">
        <f t="shared" ref="I38:L38" si="8">I39</f>
        <v>20000</v>
      </c>
      <c r="J38" s="20"/>
      <c r="K38" s="20"/>
      <c r="L38" s="20">
        <f t="shared" si="8"/>
        <v>20000</v>
      </c>
      <c r="N38" s="26"/>
    </row>
    <row r="39" spans="1:14" s="21" customFormat="1" ht="42.6" customHeight="1">
      <c r="A39" s="34" t="s">
        <v>66</v>
      </c>
      <c r="B39" s="37"/>
      <c r="C39" s="37"/>
      <c r="D39" s="35" t="s">
        <v>67</v>
      </c>
      <c r="E39" s="38" t="s">
        <v>68</v>
      </c>
      <c r="F39" s="42">
        <f t="shared" si="5"/>
        <v>20000</v>
      </c>
      <c r="G39" s="20"/>
      <c r="H39" s="20"/>
      <c r="I39" s="20">
        <f t="shared" si="6"/>
        <v>20000</v>
      </c>
      <c r="J39" s="20"/>
      <c r="K39" s="20"/>
      <c r="L39" s="20">
        <v>20000</v>
      </c>
      <c r="N39" s="26"/>
    </row>
    <row r="40" spans="1:14" ht="31.15" customHeight="1">
      <c r="A40" s="31"/>
      <c r="B40" s="31"/>
      <c r="C40" s="31"/>
      <c r="D40" s="32" t="s">
        <v>26</v>
      </c>
      <c r="E40" s="31"/>
      <c r="F40" s="41">
        <f>F38+F8</f>
        <v>-33500</v>
      </c>
      <c r="G40" s="41"/>
      <c r="H40" s="41"/>
      <c r="I40" s="41">
        <f t="shared" ref="I40:L40" si="9">I38+I8</f>
        <v>-33500</v>
      </c>
      <c r="J40" s="41"/>
      <c r="K40" s="41"/>
      <c r="L40" s="41">
        <f t="shared" si="9"/>
        <v>-33500</v>
      </c>
    </row>
    <row r="43" spans="1:14" s="68" customFormat="1" ht="18">
      <c r="A43" s="64"/>
      <c r="B43" s="64"/>
      <c r="C43" s="64"/>
      <c r="D43" s="65" t="s">
        <v>27</v>
      </c>
      <c r="E43" s="64"/>
      <c r="F43" s="64"/>
      <c r="G43" s="64"/>
      <c r="H43" s="64"/>
      <c r="I43" s="66"/>
      <c r="J43" s="66" t="s">
        <v>28</v>
      </c>
      <c r="K43" s="67"/>
      <c r="L43" s="67"/>
    </row>
  </sheetData>
  <mergeCells count="14">
    <mergeCell ref="A1:I1"/>
    <mergeCell ref="A4:I4"/>
    <mergeCell ref="I2:L2"/>
    <mergeCell ref="J6:L6"/>
    <mergeCell ref="H6:H7"/>
    <mergeCell ref="G6:G7"/>
    <mergeCell ref="E6:E7"/>
    <mergeCell ref="D6:D7"/>
    <mergeCell ref="F6:F7"/>
    <mergeCell ref="I6:I7"/>
    <mergeCell ref="C6:C7"/>
    <mergeCell ref="B6:B7"/>
    <mergeCell ref="A6:A7"/>
    <mergeCell ref="A3:L3"/>
  </mergeCells>
  <phoneticPr fontId="22" type="noConversion"/>
  <printOptions horizontalCentered="1"/>
  <pageMargins left="0.23622047244094491" right="3.937007874015748E-2" top="0.55118110236220474" bottom="0.15748031496062992" header="0.31496062992125984" footer="0.31496062992125984"/>
  <pageSetup paperSize="9" scale="66" fitToWidth="0" orientation="landscape" r:id="rId1"/>
  <headerFooter alignWithMargins="0">
    <oddFooter>&amp;R&amp;P</oddFooter>
  </headerFooter>
  <rowBreaks count="1" manualBreakCount="1">
    <brk id="45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дод.4</vt:lpstr>
      <vt:lpstr>дод.4!Заголовки_для_друку</vt:lpstr>
      <vt:lpstr>дод.4!Область_друку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X</cp:lastModifiedBy>
  <cp:lastPrinted>2018-12-07T08:45:24Z</cp:lastPrinted>
  <dcterms:created xsi:type="dcterms:W3CDTF">2014-01-17T10:52:16Z</dcterms:created>
  <dcterms:modified xsi:type="dcterms:W3CDTF">2019-01-16T20:21:00Z</dcterms:modified>
</cp:coreProperties>
</file>