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activeTab="0"/>
  </bookViews>
  <sheets>
    <sheet name="доходи" sheetId="1" r:id="rId1"/>
    <sheet name="Лист1" sheetId="2" r:id="rId2"/>
  </sheets>
  <externalReferences>
    <externalReference r:id="rId5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<sst xmlns="http://schemas.openxmlformats.org/spreadsheetml/2006/main" count="184" uniqueCount="139">
  <si>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</si>
  <si>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</si>
  <si>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</si>
  <si>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</si>
  <si>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</si>
  <si>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</si>
  <si>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</si>
  <si>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</si>
  <si>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</si>
  <si>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</si>
  <si>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</si>
  <si>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</si>
  <si>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</si>
  <si>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</si>
  <si>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</si>
  <si>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</si>
  <si>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</si>
  <si>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</si>
  <si>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</si>
  <si>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</si>
  <si>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</si>
  <si>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</si>
  <si>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</si>
  <si>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</si>
  <si>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</si>
  <si>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</si>
  <si>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</si>
  <si>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</si>
  <si>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</si>
  <si>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</si>
  <si>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</si>
  <si>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</si>
  <si>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</si>
  <si>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</si>
  <si>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</si>
  <si>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</si>
  <si>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</si>
  <si>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</si>
  <si>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</si>
  <si>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</si>
  <si>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</si>
  <si>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</si>
  <si>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</si>
  <si>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</si>
  <si>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</si>
  <si>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</si>
  <si>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</si>
  <si>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</si>
  <si>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</si>
  <si>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</si>
  <si>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</si>
  <si>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</si>
  <si>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</si>
  <si>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</si>
  <si>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</si>
  <si>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</si>
  <si>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</si>
  <si>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</si>
  <si>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</si>
  <si>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</si>
  <si>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</si>
  <si>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</si>
  <si>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</si>
  <si>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</si>
  <si>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</si>
  <si>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</si>
  <si>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</si>
  <si>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</si>
  <si>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</si>
  <si>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</si>
  <si>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</si>
  <si>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</si>
  <si>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</si>
  <si>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</si>
  <si>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</si>
  <si>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</si>
  <si>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</si>
  <si>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</si>
  <si>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</si>
  <si>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Затверджено на 2021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</si>
  <si>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</si>
  <si>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</si>
  <si>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</si>
  <si>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</si>
  <si>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</si>
  <si>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</si>
  <si>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</si>
  <si>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</si>
  <si>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</si>
  <si>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</si>
  <si>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</si>
  <si>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</si>
  <si>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</si>
  <si>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</si>
  <si>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</si>
  <si>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</si>
  <si>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</si>
  <si>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</si>
  <si>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</si>
  <si>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</si>
  <si>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</si>
  <si>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</si>
  <si>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</si>
  <si>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</si>
  <si>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</si>
  <si>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Плата за послуги що надаються бюджетним установам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</si>
  <si>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</si>
  <si>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</si>
  <si>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</si>
  <si>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Благодійні внески, гранти та дарунки </t>
  </si>
  <si>
    <t>Сільські ради:</t>
  </si>
  <si>
    <t>Первозванівська</t>
  </si>
  <si>
    <t>Електроенергія</t>
  </si>
  <si>
    <t>Федорівка</t>
  </si>
  <si>
    <t>Калинівка</t>
  </si>
  <si>
    <t>Степове</t>
  </si>
  <si>
    <t>Клинці</t>
  </si>
  <si>
    <t>Бережинка</t>
  </si>
  <si>
    <t>Гаївка</t>
  </si>
  <si>
    <t>Покровське</t>
  </si>
  <si>
    <t>Школи:</t>
  </si>
  <si>
    <t>Бібліотеки</t>
  </si>
  <si>
    <t>Водопостачання</t>
  </si>
  <si>
    <t>Газ</t>
  </si>
  <si>
    <t>Первозванівка</t>
  </si>
  <si>
    <t>Садочок</t>
  </si>
  <si>
    <t>Покровка</t>
  </si>
  <si>
    <t>Клуби</t>
  </si>
  <si>
    <t>Твердо</t>
  </si>
  <si>
    <t>% виконання до затвердженого плану на 2021 рік</t>
  </si>
  <si>
    <t>за січень -вересень 2021 року</t>
  </si>
  <si>
    <t>Затверджено з урахуванням внесених змін на січень - вересень 2021 року</t>
  </si>
  <si>
    <t>Виконано за січень - вересень 2021 року</t>
  </si>
  <si>
    <t>% виконання до уточненого плану на січень - вересень 2021 року</t>
  </si>
  <si>
    <t>______ жовтня  2021 №</t>
  </si>
  <si>
    <t>Надходження бюджетних установ від реалізації і установленому порядку майна</t>
  </si>
  <si>
    <t>Субвенція з державного бюджету місцевим бюджетам на здійснення заходів щодо соціально-економічного розвитку окремих теритоій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</si>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</sst>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>
      <alignment/>
      <protection/>
    </xf>
    <xf numFmtId="0" fontId="51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1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62" fillId="0" borderId="10" xfId="50" applyFont="1" applyBorder="1">
      <alignment/>
      <protection/>
    </xf>
    <xf numFmtId="0" fontId="63" fillId="0" borderId="10" xfId="50" applyFont="1" applyBorder="1" applyAlignment="1">
      <alignment vertical="center" wrapText="1"/>
      <protection/>
    </xf>
    <xf numFmtId="1" fontId="63" fillId="0" borderId="10" xfId="50" applyNumberFormat="1" applyFont="1" applyBorder="1" applyAlignment="1">
      <alignment vertical="center" wrapText="1"/>
      <protection/>
    </xf>
    <xf numFmtId="1" fontId="63" fillId="0" borderId="10" xfId="50" applyNumberFormat="1" applyFont="1" applyBorder="1">
      <alignment/>
      <protection/>
    </xf>
    <xf numFmtId="1" fontId="63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4" fillId="0" borderId="10" xfId="55" applyFont="1" applyBorder="1">
      <alignment/>
      <protection/>
    </xf>
    <xf numFmtId="0" fontId="62" fillId="0" borderId="10" xfId="55" applyFont="1" applyBorder="1">
      <alignment/>
      <protection/>
    </xf>
    <xf numFmtId="0" fontId="63" fillId="0" borderId="10" xfId="55" applyFont="1" applyBorder="1">
      <alignment/>
      <protection/>
    </xf>
    <xf numFmtId="0" fontId="63" fillId="0" borderId="10" xfId="55" applyFont="1" applyBorder="1" applyAlignment="1">
      <alignment wrapText="1"/>
      <protection/>
    </xf>
    <xf numFmtId="0" fontId="62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51" fillId="0" borderId="10" xfId="55" applyBorder="1">
      <alignment/>
      <protection/>
    </xf>
    <xf numFmtId="0" fontId="65" fillId="0" borderId="0" xfId="0" applyFont="1" applyFill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51" fillId="0" borderId="10" xfId="55" applyBorder="1">
      <alignment/>
      <protection/>
    </xf>
    <xf numFmtId="0" fontId="51" fillId="0" borderId="10" xfId="55" applyBorder="1">
      <alignment/>
      <protection/>
    </xf>
    <xf numFmtId="0" fontId="51" fillId="0" borderId="10" xfId="55" applyFont="1" applyBorder="1">
      <alignment/>
      <protection/>
    </xf>
    <xf numFmtId="0" fontId="67" fillId="0" borderId="10" xfId="0" applyFont="1" applyBorder="1" applyAlignment="1">
      <alignment wrapText="1"/>
    </xf>
    <xf numFmtId="1" fontId="63" fillId="0" borderId="10" xfId="50" applyNumberFormat="1" applyFont="1" applyBorder="1" applyAlignment="1">
      <alignment wrapText="1"/>
      <protection/>
    </xf>
    <xf numFmtId="198" fontId="2" fillId="0" borderId="10" xfId="0" applyNumberFormat="1" applyFont="1" applyFill="1" applyBorder="1" applyAlignment="1">
      <alignment horizontal="right" vertical="center" wrapText="1"/>
    </xf>
    <xf numFmtId="198" fontId="1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10" xfId="55" applyBorder="1" applyAlignment="1">
      <alignment wrapText="1"/>
      <protection/>
    </xf>
    <xf numFmtId="0" fontId="41" fillId="0" borderId="10" xfId="55" applyFont="1" applyBorder="1">
      <alignment/>
      <protection/>
    </xf>
    <xf numFmtId="0" fontId="41" fillId="0" borderId="10" xfId="55" applyFont="1" applyBorder="1" applyAlignment="1">
      <alignment wrapText="1"/>
      <protection/>
    </xf>
    <xf numFmtId="196" fontId="1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" fontId="68" fillId="0" borderId="10" xfId="50" applyNumberFormat="1" applyFont="1" applyBorder="1" applyAlignment="1">
      <alignment horizontal="center"/>
      <protection/>
    </xf>
    <xf numFmtId="0" fontId="68" fillId="0" borderId="10" xfId="55" applyFont="1" applyBorder="1">
      <alignment/>
      <protection/>
    </xf>
    <xf numFmtId="0" fontId="69" fillId="0" borderId="10" xfId="55" applyFont="1" applyBorder="1">
      <alignment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196" fontId="70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96" fontId="63" fillId="0" borderId="10" xfId="55" applyNumberFormat="1" applyFont="1" applyFill="1" applyBorder="1">
      <alignment/>
      <protection/>
    </xf>
    <xf numFmtId="196" fontId="2" fillId="0" borderId="10" xfId="50" applyNumberFormat="1" applyFont="1" applyFill="1" applyBorder="1" applyAlignment="1">
      <alignment horizontal="right"/>
      <protection/>
    </xf>
    <xf numFmtId="196" fontId="68" fillId="0" borderId="10" xfId="55" applyNumberFormat="1" applyFont="1" applyFill="1" applyBorder="1">
      <alignment/>
      <protection/>
    </xf>
    <xf numFmtId="196" fontId="63" fillId="0" borderId="10" xfId="55" applyNumberFormat="1" applyFont="1" applyFill="1" applyBorder="1" applyAlignment="1">
      <alignment/>
      <protection/>
    </xf>
    <xf numFmtId="196" fontId="51" fillId="0" borderId="10" xfId="55" applyNumberFormat="1" applyFont="1" applyFill="1" applyBorder="1">
      <alignment/>
      <protection/>
    </xf>
    <xf numFmtId="196" fontId="69" fillId="0" borderId="10" xfId="55" applyNumberFormat="1" applyFont="1" applyFill="1" applyBorder="1">
      <alignment/>
      <protection/>
    </xf>
    <xf numFmtId="196" fontId="63" fillId="0" borderId="10" xfId="55" applyNumberFormat="1" applyFont="1" applyFill="1" applyBorder="1" applyAlignment="1">
      <alignment vertical="center"/>
      <protection/>
    </xf>
    <xf numFmtId="196" fontId="68" fillId="0" borderId="10" xfId="50" applyNumberFormat="1" applyFont="1" applyFill="1" applyBorder="1" applyAlignment="1">
      <alignment horizontal="right"/>
      <protection/>
    </xf>
    <xf numFmtId="2" fontId="69" fillId="0" borderId="10" xfId="55" applyNumberFormat="1" applyFont="1" applyFill="1" applyBorder="1">
      <alignment/>
      <protection/>
    </xf>
    <xf numFmtId="196" fontId="4" fillId="0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48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48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48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48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27">
      <selection activeCell="O75" sqref="O75"/>
    </sheetView>
  </sheetViews>
  <sheetFormatPr defaultColWidth="9.00390625" defaultRowHeight="12.75"/>
  <cols>
    <col min="1" max="1" width="69.75390625" style="1" customWidth="1"/>
    <col min="2" max="2" width="10.75390625" style="2" customWidth="1"/>
    <col min="3" max="3" width="9.625" style="1" customWidth="1"/>
    <col min="4" max="4" width="8.875" style="1" customWidth="1"/>
    <col min="5" max="5" width="9.625" style="1" customWidth="1"/>
    <col min="6" max="6" width="13.375" style="1" customWidth="1"/>
    <col min="7" max="7" width="8.375" style="1" customWidth="1"/>
    <col min="8" max="8" width="13.625" style="1" customWidth="1"/>
    <col min="9" max="9" width="10.75390625" style="1" customWidth="1"/>
    <col min="10" max="10" width="10.125" style="1" customWidth="1"/>
    <col min="11" max="11" width="12.125" style="1" customWidth="1"/>
    <col min="12" max="12" width="11.625" style="1" customWidth="1"/>
    <col min="13" max="13" width="8.75390625" style="1" customWidth="1"/>
    <col min="14" max="15" width="9.125" style="1" customWidth="1"/>
    <col min="16" max="16" width="9.375" style="1" customWidth="1"/>
    <col min="17" max="17" width="11.125" style="1" customWidth="1"/>
    <col min="18" max="16384" width="9.125" style="1" customWidth="1"/>
  </cols>
  <sheetData>
    <row r="1" spans="7:16" ht="18.75" customHeight="1">
      <c r="G1" s="1" t="s">
        <v>5</v>
      </c>
      <c r="L1" s="1" t="s">
        <v>33</v>
      </c>
      <c r="P1" s="1" t="s">
        <v>5</v>
      </c>
    </row>
    <row r="2" spans="2:14" s="31" customFormat="1" ht="18.75" customHeight="1">
      <c r="B2" s="5"/>
      <c r="L2" s="80" t="s">
        <v>42</v>
      </c>
      <c r="M2" s="80"/>
      <c r="N2" s="80"/>
    </row>
    <row r="3" ht="18.75" customHeight="1">
      <c r="L3" s="1" t="s">
        <v>46</v>
      </c>
    </row>
    <row r="4" ht="18.75" customHeight="1">
      <c r="L4" s="1" t="s">
        <v>134</v>
      </c>
    </row>
    <row r="5" ht="18.75" customHeight="1"/>
    <row r="6" spans="1:17" ht="18.75" customHeight="1">
      <c r="A6" s="81" t="s">
        <v>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18.75" customHeight="1">
      <c r="A7" s="81" t="s">
        <v>47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8.75" customHeight="1">
      <c r="A8" s="81" t="s">
        <v>130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ht="18.75" customHeight="1">
      <c r="M9" s="1" t="s">
        <v>7</v>
      </c>
    </row>
    <row r="10" ht="18.75" customHeight="1"/>
    <row r="11" spans="1:17" s="5" customFormat="1" ht="15.75" customHeight="1">
      <c r="A11" s="79" t="s">
        <v>0</v>
      </c>
      <c r="B11" s="79" t="s">
        <v>8</v>
      </c>
      <c r="C11" s="82" t="s">
        <v>48</v>
      </c>
      <c r="D11" s="82"/>
      <c r="E11" s="82"/>
      <c r="F11" s="82"/>
      <c r="G11" s="82"/>
      <c r="H11" s="82"/>
      <c r="I11" s="82"/>
      <c r="J11" s="82"/>
      <c r="K11" s="82"/>
      <c r="L11" s="79" t="s">
        <v>129</v>
      </c>
      <c r="M11" s="79"/>
      <c r="N11" s="79"/>
      <c r="O11" s="79" t="s">
        <v>133</v>
      </c>
      <c r="P11" s="79"/>
      <c r="Q11" s="79"/>
    </row>
    <row r="12" spans="1:17" s="5" customFormat="1" ht="40.5" customHeight="1">
      <c r="A12" s="79"/>
      <c r="B12" s="79"/>
      <c r="C12" s="79" t="s">
        <v>79</v>
      </c>
      <c r="D12" s="79"/>
      <c r="E12" s="79"/>
      <c r="F12" s="79" t="s">
        <v>131</v>
      </c>
      <c r="G12" s="79"/>
      <c r="H12" s="79"/>
      <c r="I12" s="79" t="s">
        <v>132</v>
      </c>
      <c r="J12" s="79"/>
      <c r="K12" s="79"/>
      <c r="L12" s="79"/>
      <c r="M12" s="79"/>
      <c r="N12" s="79"/>
      <c r="O12" s="79"/>
      <c r="P12" s="79"/>
      <c r="Q12" s="79"/>
    </row>
    <row r="13" spans="1:17" s="5" customFormat="1" ht="29.25" customHeight="1">
      <c r="A13" s="79"/>
      <c r="B13" s="79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9" customFormat="1" ht="12.75">
      <c r="A15" s="8" t="s">
        <v>11</v>
      </c>
      <c r="B15" s="8">
        <v>10000000</v>
      </c>
      <c r="C15" s="22">
        <v>76255</v>
      </c>
      <c r="D15" s="22">
        <v>473</v>
      </c>
      <c r="E15" s="22">
        <f>C15+D15</f>
        <v>76728</v>
      </c>
      <c r="F15" s="22">
        <f>F16+F24+F29+F35</f>
        <v>54587.5</v>
      </c>
      <c r="G15" s="22"/>
      <c r="H15" s="22">
        <f aca="true" t="shared" si="0" ref="H15:H53">F15+G15</f>
        <v>54587.5</v>
      </c>
      <c r="I15" s="22">
        <f>I16+I24+I29+I35</f>
        <v>51712.94399999999</v>
      </c>
      <c r="J15" s="22"/>
      <c r="K15" s="22">
        <f>I15+J15</f>
        <v>51712.94399999999</v>
      </c>
      <c r="L15" s="22">
        <f>I15/C15*100</f>
        <v>67.81580748803356</v>
      </c>
      <c r="M15" s="22">
        <f>J15/D15*100</f>
        <v>0</v>
      </c>
      <c r="N15" s="22">
        <f>K15/E15*100</f>
        <v>67.39774788864558</v>
      </c>
      <c r="O15" s="22">
        <f>I15/F15*100</f>
        <v>94.73403984428668</v>
      </c>
      <c r="P15" s="22"/>
      <c r="Q15" s="22">
        <f>K15/H15*100</f>
        <v>94.73403984428668</v>
      </c>
    </row>
    <row r="16" spans="1:17" s="18" customFormat="1" ht="27">
      <c r="A16" s="17" t="s">
        <v>12</v>
      </c>
      <c r="B16" s="8">
        <v>11000000</v>
      </c>
      <c r="C16" s="22">
        <f>C17+C22</f>
        <v>49961.09999999999</v>
      </c>
      <c r="D16" s="22"/>
      <c r="E16" s="22">
        <f aca="true" t="shared" si="1" ref="E16:E75">C16+D16</f>
        <v>49961.09999999999</v>
      </c>
      <c r="F16" s="22">
        <f>F17+F22</f>
        <v>35062.6</v>
      </c>
      <c r="G16" s="22"/>
      <c r="H16" s="22">
        <f t="shared" si="0"/>
        <v>35062.6</v>
      </c>
      <c r="I16" s="22">
        <f>I17+I22</f>
        <v>34554.193999999996</v>
      </c>
      <c r="J16" s="22"/>
      <c r="K16" s="22">
        <f aca="true" t="shared" si="2" ref="K16:K80">I16+J16</f>
        <v>34554.193999999996</v>
      </c>
      <c r="L16" s="22">
        <f aca="true" t="shared" si="3" ref="L16:L79">I16/C16*100</f>
        <v>69.16219618863477</v>
      </c>
      <c r="M16" s="22"/>
      <c r="N16" s="22">
        <f aca="true" t="shared" si="4" ref="N16:N71">K16/E16*100</f>
        <v>69.16219618863477</v>
      </c>
      <c r="O16" s="22">
        <f aca="true" t="shared" si="5" ref="O16:O79">I16/F16*100</f>
        <v>98.55000484847102</v>
      </c>
      <c r="P16" s="22"/>
      <c r="Q16" s="22">
        <f aca="true" t="shared" si="6" ref="Q16:Q75">K16/H16*100</f>
        <v>98.55000484847102</v>
      </c>
    </row>
    <row r="17" spans="1:17" s="5" customFormat="1" ht="14.25" customHeight="1">
      <c r="A17" s="15" t="s">
        <v>37</v>
      </c>
      <c r="B17" s="8">
        <v>11010000</v>
      </c>
      <c r="C17" s="22">
        <f>C19+C20+C21</f>
        <v>49957.99999999999</v>
      </c>
      <c r="D17" s="22"/>
      <c r="E17" s="22">
        <f t="shared" si="1"/>
        <v>49957.99999999999</v>
      </c>
      <c r="F17" s="22">
        <f>F19+F20+F21</f>
        <v>35060.299999999996</v>
      </c>
      <c r="G17" s="22"/>
      <c r="H17" s="22">
        <f t="shared" si="0"/>
        <v>35060.299999999996</v>
      </c>
      <c r="I17" s="22">
        <f>I19+I20+I21</f>
        <v>34553.6</v>
      </c>
      <c r="J17" s="22"/>
      <c r="K17" s="22">
        <f t="shared" si="2"/>
        <v>34553.6</v>
      </c>
      <c r="L17" s="22">
        <f t="shared" si="3"/>
        <v>69.16529885103488</v>
      </c>
      <c r="M17" s="22"/>
      <c r="N17" s="22">
        <f t="shared" si="4"/>
        <v>69.16529885103488</v>
      </c>
      <c r="O17" s="22">
        <f t="shared" si="5"/>
        <v>98.55477562941562</v>
      </c>
      <c r="P17" s="22"/>
      <c r="Q17" s="22">
        <f t="shared" si="6"/>
        <v>98.55477562941562</v>
      </c>
    </row>
    <row r="18" spans="1:17" s="5" customFormat="1" ht="12.75" hidden="1">
      <c r="A18" s="38" t="s">
        <v>41</v>
      </c>
      <c r="B18" s="39">
        <v>11020000</v>
      </c>
      <c r="C18" s="23"/>
      <c r="D18" s="23"/>
      <c r="E18" s="22">
        <f t="shared" si="1"/>
        <v>0</v>
      </c>
      <c r="F18" s="23">
        <v>0</v>
      </c>
      <c r="G18" s="23"/>
      <c r="H18" s="22">
        <f t="shared" si="0"/>
        <v>0</v>
      </c>
      <c r="I18" s="23">
        <v>0</v>
      </c>
      <c r="J18" s="23"/>
      <c r="K18" s="22">
        <f t="shared" si="2"/>
        <v>0</v>
      </c>
      <c r="L18" s="22" t="e">
        <f t="shared" si="3"/>
        <v>#DIV/0!</v>
      </c>
      <c r="M18" s="22" t="e">
        <f>J18/D18*100</f>
        <v>#DIV/0!</v>
      </c>
      <c r="N18" s="22" t="e">
        <f t="shared" si="4"/>
        <v>#DIV/0!</v>
      </c>
      <c r="O18" s="22" t="e">
        <f t="shared" si="5"/>
        <v>#DIV/0!</v>
      </c>
      <c r="P18" s="22" t="e">
        <f>J18/G18*100</f>
        <v>#DIV/0!</v>
      </c>
      <c r="Q18" s="22" t="e">
        <f t="shared" si="6"/>
        <v>#DIV/0!</v>
      </c>
    </row>
    <row r="19" spans="1:17" s="5" customFormat="1" ht="26.25" customHeight="1">
      <c r="A19" s="58" t="s">
        <v>80</v>
      </c>
      <c r="B19" s="39">
        <v>11010100</v>
      </c>
      <c r="C19" s="23">
        <v>44468.6</v>
      </c>
      <c r="D19" s="23"/>
      <c r="E19" s="22">
        <f t="shared" si="1"/>
        <v>44468.6</v>
      </c>
      <c r="F19" s="23">
        <v>31755</v>
      </c>
      <c r="G19" s="23"/>
      <c r="H19" s="22">
        <f t="shared" si="0"/>
        <v>31755</v>
      </c>
      <c r="I19" s="23">
        <v>27207.2</v>
      </c>
      <c r="J19" s="23"/>
      <c r="K19" s="22">
        <f t="shared" si="2"/>
        <v>27207.2</v>
      </c>
      <c r="L19" s="22">
        <f t="shared" si="3"/>
        <v>61.1829470682684</v>
      </c>
      <c r="M19" s="22"/>
      <c r="N19" s="22">
        <f t="shared" si="4"/>
        <v>61.1829470682684</v>
      </c>
      <c r="O19" s="22">
        <f t="shared" si="5"/>
        <v>85.67847583057787</v>
      </c>
      <c r="P19" s="22"/>
      <c r="Q19" s="22">
        <f t="shared" si="6"/>
        <v>85.67847583057787</v>
      </c>
    </row>
    <row r="20" spans="1:17" s="5" customFormat="1" ht="26.25" customHeight="1">
      <c r="A20" s="58" t="s">
        <v>81</v>
      </c>
      <c r="B20" s="39">
        <v>11010400</v>
      </c>
      <c r="C20" s="23">
        <v>5313.2</v>
      </c>
      <c r="D20" s="23"/>
      <c r="E20" s="22">
        <f t="shared" si="1"/>
        <v>5313.2</v>
      </c>
      <c r="F20" s="23">
        <v>3142.2</v>
      </c>
      <c r="G20" s="23"/>
      <c r="H20" s="22">
        <f t="shared" si="0"/>
        <v>3142.2</v>
      </c>
      <c r="I20" s="23">
        <v>6964.9</v>
      </c>
      <c r="J20" s="23"/>
      <c r="K20" s="22">
        <f t="shared" si="2"/>
        <v>6964.9</v>
      </c>
      <c r="L20" s="22">
        <f t="shared" si="3"/>
        <v>131.0867273959196</v>
      </c>
      <c r="M20" s="22"/>
      <c r="N20" s="22">
        <f t="shared" si="4"/>
        <v>131.0867273959196</v>
      </c>
      <c r="O20" s="22">
        <f t="shared" si="5"/>
        <v>221.656800967475</v>
      </c>
      <c r="P20" s="22"/>
      <c r="Q20" s="22">
        <f t="shared" si="6"/>
        <v>221.656800967475</v>
      </c>
    </row>
    <row r="21" spans="1:17" s="5" customFormat="1" ht="26.25" customHeight="1">
      <c r="A21" s="58" t="s">
        <v>82</v>
      </c>
      <c r="B21" s="39">
        <v>11010500</v>
      </c>
      <c r="C21" s="23">
        <v>176.2</v>
      </c>
      <c r="D21" s="23"/>
      <c r="E21" s="22">
        <f t="shared" si="1"/>
        <v>176.2</v>
      </c>
      <c r="F21" s="23">
        <v>163.1</v>
      </c>
      <c r="G21" s="23"/>
      <c r="H21" s="22">
        <f t="shared" si="0"/>
        <v>163.1</v>
      </c>
      <c r="I21" s="23">
        <v>381.5</v>
      </c>
      <c r="J21" s="23"/>
      <c r="K21" s="22">
        <f t="shared" si="2"/>
        <v>381.5</v>
      </c>
      <c r="L21" s="22">
        <f t="shared" si="3"/>
        <v>216.51532349602726</v>
      </c>
      <c r="M21" s="22"/>
      <c r="N21" s="22">
        <f t="shared" si="4"/>
        <v>216.51532349602726</v>
      </c>
      <c r="O21" s="22">
        <f t="shared" si="5"/>
        <v>233.90557939914163</v>
      </c>
      <c r="P21" s="22"/>
      <c r="Q21" s="22">
        <f t="shared" si="6"/>
        <v>233.90557939914163</v>
      </c>
    </row>
    <row r="22" spans="1:17" s="5" customFormat="1" ht="17.25" customHeight="1">
      <c r="A22" s="58" t="s">
        <v>83</v>
      </c>
      <c r="B22" s="72">
        <v>11020000</v>
      </c>
      <c r="C22" s="22">
        <v>3.1</v>
      </c>
      <c r="D22" s="22"/>
      <c r="E22" s="22">
        <f t="shared" si="1"/>
        <v>3.1</v>
      </c>
      <c r="F22" s="22">
        <f>F23</f>
        <v>2.3</v>
      </c>
      <c r="G22" s="22"/>
      <c r="H22" s="22">
        <f t="shared" si="0"/>
        <v>2.3</v>
      </c>
      <c r="I22" s="22">
        <v>0.594</v>
      </c>
      <c r="J22" s="22"/>
      <c r="K22" s="22">
        <f t="shared" si="2"/>
        <v>0.594</v>
      </c>
      <c r="L22" s="22">
        <f t="shared" si="3"/>
        <v>19.161290322580644</v>
      </c>
      <c r="M22" s="22"/>
      <c r="N22" s="22">
        <f t="shared" si="4"/>
        <v>19.161290322580644</v>
      </c>
      <c r="O22" s="22">
        <f t="shared" si="5"/>
        <v>25.82608695652174</v>
      </c>
      <c r="P22" s="22"/>
      <c r="Q22" s="22">
        <f t="shared" si="6"/>
        <v>25.82608695652174</v>
      </c>
    </row>
    <row r="23" spans="1:17" s="5" customFormat="1" ht="17.25" customHeight="1">
      <c r="A23" s="58" t="s">
        <v>83</v>
      </c>
      <c r="B23" s="39">
        <v>11020200</v>
      </c>
      <c r="C23" s="23">
        <v>3.1</v>
      </c>
      <c r="D23" s="23"/>
      <c r="E23" s="22">
        <f t="shared" si="1"/>
        <v>3.1</v>
      </c>
      <c r="F23" s="23">
        <v>2.3</v>
      </c>
      <c r="G23" s="23"/>
      <c r="H23" s="22">
        <f t="shared" si="0"/>
        <v>2.3</v>
      </c>
      <c r="I23" s="23">
        <v>0.6</v>
      </c>
      <c r="J23" s="23"/>
      <c r="K23" s="22">
        <f t="shared" si="2"/>
        <v>0.6</v>
      </c>
      <c r="L23" s="22">
        <f t="shared" si="3"/>
        <v>19.35483870967742</v>
      </c>
      <c r="M23" s="22"/>
      <c r="N23" s="22">
        <f t="shared" si="4"/>
        <v>19.35483870967742</v>
      </c>
      <c r="O23" s="22">
        <f t="shared" si="5"/>
        <v>26.08695652173913</v>
      </c>
      <c r="P23" s="22"/>
      <c r="Q23" s="22">
        <f t="shared" si="6"/>
        <v>26.08695652173913</v>
      </c>
    </row>
    <row r="24" spans="1:17" s="18" customFormat="1" ht="13.5">
      <c r="A24" s="43" t="s">
        <v>49</v>
      </c>
      <c r="B24" s="72">
        <v>13000000</v>
      </c>
      <c r="C24" s="22">
        <v>1277.2</v>
      </c>
      <c r="D24" s="22"/>
      <c r="E24" s="22">
        <f t="shared" si="1"/>
        <v>1277.2</v>
      </c>
      <c r="F24" s="22">
        <f>F25+F27</f>
        <v>957.8</v>
      </c>
      <c r="G24" s="22"/>
      <c r="H24" s="22">
        <f t="shared" si="0"/>
        <v>957.8</v>
      </c>
      <c r="I24" s="22">
        <f>I25+I27</f>
        <v>437.2</v>
      </c>
      <c r="J24" s="22"/>
      <c r="K24" s="22">
        <f t="shared" si="2"/>
        <v>437.2</v>
      </c>
      <c r="L24" s="22">
        <f t="shared" si="3"/>
        <v>34.231130598183526</v>
      </c>
      <c r="M24" s="22"/>
      <c r="N24" s="22">
        <f t="shared" si="4"/>
        <v>34.231130598183526</v>
      </c>
      <c r="O24" s="22">
        <f t="shared" si="5"/>
        <v>45.64627270828983</v>
      </c>
      <c r="P24" s="22"/>
      <c r="Q24" s="22">
        <f t="shared" si="6"/>
        <v>45.64627270828983</v>
      </c>
    </row>
    <row r="25" spans="1:17" s="18" customFormat="1" ht="13.5">
      <c r="A25" s="44" t="s">
        <v>76</v>
      </c>
      <c r="B25" s="39">
        <v>13010000</v>
      </c>
      <c r="C25" s="23">
        <v>105.4</v>
      </c>
      <c r="D25" s="23"/>
      <c r="E25" s="22">
        <f t="shared" si="1"/>
        <v>105.4</v>
      </c>
      <c r="F25" s="23">
        <v>79</v>
      </c>
      <c r="G25" s="23"/>
      <c r="H25" s="22">
        <f t="shared" si="0"/>
        <v>79</v>
      </c>
      <c r="I25" s="23">
        <v>58.8</v>
      </c>
      <c r="J25" s="23"/>
      <c r="K25" s="22">
        <f t="shared" si="2"/>
        <v>58.8</v>
      </c>
      <c r="L25" s="22">
        <f t="shared" si="3"/>
        <v>55.787476280834916</v>
      </c>
      <c r="M25" s="22"/>
      <c r="N25" s="22">
        <f t="shared" si="4"/>
        <v>55.787476280834916</v>
      </c>
      <c r="O25" s="22">
        <f t="shared" si="5"/>
        <v>74.43037974683544</v>
      </c>
      <c r="P25" s="22"/>
      <c r="Q25" s="22">
        <f t="shared" si="6"/>
        <v>74.43037974683544</v>
      </c>
    </row>
    <row r="26" spans="1:17" s="18" customFormat="1" ht="41.25" customHeight="1">
      <c r="A26" s="45" t="s">
        <v>84</v>
      </c>
      <c r="B26" s="39">
        <v>13010200</v>
      </c>
      <c r="C26" s="67">
        <v>105.4</v>
      </c>
      <c r="D26" s="67"/>
      <c r="E26" s="22">
        <f t="shared" si="1"/>
        <v>105.4</v>
      </c>
      <c r="F26" s="67">
        <v>79</v>
      </c>
      <c r="G26" s="67"/>
      <c r="H26" s="22">
        <f t="shared" si="0"/>
        <v>79</v>
      </c>
      <c r="I26" s="67">
        <v>58.8</v>
      </c>
      <c r="J26" s="67"/>
      <c r="K26" s="22">
        <f t="shared" si="2"/>
        <v>58.8</v>
      </c>
      <c r="L26" s="22">
        <f t="shared" si="3"/>
        <v>55.787476280834916</v>
      </c>
      <c r="M26" s="22"/>
      <c r="N26" s="22">
        <f t="shared" si="4"/>
        <v>55.787476280834916</v>
      </c>
      <c r="O26" s="22">
        <f t="shared" si="5"/>
        <v>74.43037974683544</v>
      </c>
      <c r="P26" s="22"/>
      <c r="Q26" s="22">
        <f t="shared" si="6"/>
        <v>74.43037974683544</v>
      </c>
    </row>
    <row r="27" spans="1:17" s="5" customFormat="1" ht="12.75">
      <c r="A27" s="44" t="s">
        <v>50</v>
      </c>
      <c r="B27" s="39">
        <v>13030000</v>
      </c>
      <c r="C27" s="23">
        <v>1171.8</v>
      </c>
      <c r="D27" s="23"/>
      <c r="E27" s="22">
        <f t="shared" si="1"/>
        <v>1171.8</v>
      </c>
      <c r="F27" s="86">
        <v>878.8</v>
      </c>
      <c r="G27" s="23"/>
      <c r="H27" s="22">
        <f t="shared" si="0"/>
        <v>878.8</v>
      </c>
      <c r="I27" s="23">
        <v>378.4</v>
      </c>
      <c r="J27" s="23"/>
      <c r="K27" s="22">
        <f t="shared" si="2"/>
        <v>378.4</v>
      </c>
      <c r="L27" s="22">
        <f t="shared" si="3"/>
        <v>32.29220003413552</v>
      </c>
      <c r="M27" s="22"/>
      <c r="N27" s="22">
        <f t="shared" si="4"/>
        <v>32.29220003413552</v>
      </c>
      <c r="O27" s="22">
        <f t="shared" si="5"/>
        <v>43.058716431497494</v>
      </c>
      <c r="P27" s="22"/>
      <c r="Q27" s="22">
        <f t="shared" si="6"/>
        <v>43.058716431497494</v>
      </c>
    </row>
    <row r="28" spans="1:17" s="5" customFormat="1" ht="24.75" customHeight="1">
      <c r="A28" s="45" t="s">
        <v>85</v>
      </c>
      <c r="B28" s="39">
        <v>13030100</v>
      </c>
      <c r="C28" s="23">
        <v>1171.8</v>
      </c>
      <c r="D28" s="23"/>
      <c r="E28" s="22">
        <f t="shared" si="1"/>
        <v>1171.8</v>
      </c>
      <c r="F28" s="86">
        <v>878.8</v>
      </c>
      <c r="G28" s="23"/>
      <c r="H28" s="22">
        <f t="shared" si="0"/>
        <v>878.8</v>
      </c>
      <c r="I28" s="23">
        <v>378.4</v>
      </c>
      <c r="J28" s="23"/>
      <c r="K28" s="22">
        <f t="shared" si="2"/>
        <v>378.4</v>
      </c>
      <c r="L28" s="22">
        <f t="shared" si="3"/>
        <v>32.29220003413552</v>
      </c>
      <c r="M28" s="22"/>
      <c r="N28" s="22">
        <f t="shared" si="4"/>
        <v>32.29220003413552</v>
      </c>
      <c r="O28" s="22">
        <f t="shared" si="5"/>
        <v>43.058716431497494</v>
      </c>
      <c r="P28" s="22"/>
      <c r="Q28" s="22">
        <f t="shared" si="6"/>
        <v>43.058716431497494</v>
      </c>
    </row>
    <row r="29" spans="1:17" s="18" customFormat="1" ht="13.5">
      <c r="A29" s="43" t="s">
        <v>51</v>
      </c>
      <c r="B29" s="72">
        <v>14000000</v>
      </c>
      <c r="C29" s="22">
        <v>4281.7</v>
      </c>
      <c r="D29" s="22"/>
      <c r="E29" s="22">
        <f t="shared" si="1"/>
        <v>4281.7</v>
      </c>
      <c r="F29" s="22">
        <f>F30+F32+F34</f>
        <v>3210.9</v>
      </c>
      <c r="G29" s="22"/>
      <c r="H29" s="22">
        <f t="shared" si="0"/>
        <v>3210.9</v>
      </c>
      <c r="I29" s="22">
        <f>I30+I32+I34</f>
        <v>2708.1</v>
      </c>
      <c r="J29" s="22"/>
      <c r="K29" s="22">
        <f t="shared" si="2"/>
        <v>2708.1</v>
      </c>
      <c r="L29" s="22">
        <f t="shared" si="3"/>
        <v>63.2482425204942</v>
      </c>
      <c r="M29" s="22"/>
      <c r="N29" s="22">
        <f t="shared" si="4"/>
        <v>63.2482425204942</v>
      </c>
      <c r="O29" s="22">
        <f t="shared" si="5"/>
        <v>84.340839017098</v>
      </c>
      <c r="P29" s="22"/>
      <c r="Q29" s="22">
        <f t="shared" si="6"/>
        <v>84.340839017098</v>
      </c>
    </row>
    <row r="30" spans="1:17" s="5" customFormat="1" ht="15" customHeight="1">
      <c r="A30" s="45" t="s">
        <v>52</v>
      </c>
      <c r="B30" s="39">
        <v>14020000</v>
      </c>
      <c r="C30" s="23">
        <v>800</v>
      </c>
      <c r="D30" s="23"/>
      <c r="E30" s="22">
        <f t="shared" si="1"/>
        <v>800</v>
      </c>
      <c r="F30" s="86">
        <v>600</v>
      </c>
      <c r="G30" s="23"/>
      <c r="H30" s="22">
        <f t="shared" si="0"/>
        <v>600</v>
      </c>
      <c r="I30" s="23">
        <v>534.2</v>
      </c>
      <c r="J30" s="23"/>
      <c r="K30" s="22">
        <f t="shared" si="2"/>
        <v>534.2</v>
      </c>
      <c r="L30" s="22">
        <f t="shared" si="3"/>
        <v>66.775</v>
      </c>
      <c r="M30" s="22"/>
      <c r="N30" s="22">
        <f t="shared" si="4"/>
        <v>66.775</v>
      </c>
      <c r="O30" s="22">
        <f t="shared" si="5"/>
        <v>89.03333333333335</v>
      </c>
      <c r="P30" s="22"/>
      <c r="Q30" s="22">
        <f t="shared" si="6"/>
        <v>89.03333333333335</v>
      </c>
    </row>
    <row r="31" spans="1:17" s="5" customFormat="1" ht="15" customHeight="1">
      <c r="A31" s="45" t="s">
        <v>86</v>
      </c>
      <c r="B31" s="39">
        <v>14021900</v>
      </c>
      <c r="C31" s="23">
        <v>800</v>
      </c>
      <c r="D31" s="23"/>
      <c r="E31" s="22">
        <f t="shared" si="1"/>
        <v>800</v>
      </c>
      <c r="F31" s="86">
        <v>600</v>
      </c>
      <c r="G31" s="23"/>
      <c r="H31" s="22">
        <f t="shared" si="0"/>
        <v>600</v>
      </c>
      <c r="I31" s="23">
        <v>534.2</v>
      </c>
      <c r="J31" s="23"/>
      <c r="K31" s="22">
        <f t="shared" si="2"/>
        <v>534.2</v>
      </c>
      <c r="L31" s="22">
        <f t="shared" si="3"/>
        <v>66.775</v>
      </c>
      <c r="M31" s="22"/>
      <c r="N31" s="22">
        <f t="shared" si="4"/>
        <v>66.775</v>
      </c>
      <c r="O31" s="22">
        <f t="shared" si="5"/>
        <v>89.03333333333335</v>
      </c>
      <c r="P31" s="22"/>
      <c r="Q31" s="22">
        <f t="shared" si="6"/>
        <v>89.03333333333335</v>
      </c>
    </row>
    <row r="32" spans="1:17" s="5" customFormat="1" ht="27.75" customHeight="1">
      <c r="A32" s="45" t="s">
        <v>53</v>
      </c>
      <c r="B32" s="39">
        <v>14030000</v>
      </c>
      <c r="C32" s="23">
        <v>3000</v>
      </c>
      <c r="D32" s="23"/>
      <c r="E32" s="22">
        <f t="shared" si="1"/>
        <v>3000</v>
      </c>
      <c r="F32" s="86">
        <v>2250</v>
      </c>
      <c r="G32" s="23"/>
      <c r="H32" s="22">
        <f t="shared" si="0"/>
        <v>2250</v>
      </c>
      <c r="I32" s="23">
        <v>1814.2</v>
      </c>
      <c r="J32" s="23"/>
      <c r="K32" s="22">
        <f t="shared" si="2"/>
        <v>1814.2</v>
      </c>
      <c r="L32" s="22">
        <f t="shared" si="3"/>
        <v>60.473333333333336</v>
      </c>
      <c r="M32" s="22"/>
      <c r="N32" s="22">
        <f t="shared" si="4"/>
        <v>60.473333333333336</v>
      </c>
      <c r="O32" s="22">
        <f t="shared" si="5"/>
        <v>80.63111111111111</v>
      </c>
      <c r="P32" s="22"/>
      <c r="Q32" s="22">
        <f t="shared" si="6"/>
        <v>80.63111111111111</v>
      </c>
    </row>
    <row r="33" spans="1:17" s="5" customFormat="1" ht="16.5" customHeight="1">
      <c r="A33" s="45" t="s">
        <v>86</v>
      </c>
      <c r="B33" s="39">
        <v>14031900</v>
      </c>
      <c r="C33" s="23">
        <v>3000</v>
      </c>
      <c r="D33" s="23"/>
      <c r="E33" s="22">
        <f t="shared" si="1"/>
        <v>3000</v>
      </c>
      <c r="F33" s="86">
        <v>2250</v>
      </c>
      <c r="G33" s="23"/>
      <c r="H33" s="22">
        <f t="shared" si="0"/>
        <v>2250</v>
      </c>
      <c r="I33" s="23">
        <v>1814.2</v>
      </c>
      <c r="J33" s="23"/>
      <c r="K33" s="22">
        <f t="shared" si="2"/>
        <v>1814.2</v>
      </c>
      <c r="L33" s="22">
        <f t="shared" si="3"/>
        <v>60.473333333333336</v>
      </c>
      <c r="M33" s="22"/>
      <c r="N33" s="22">
        <f t="shared" si="4"/>
        <v>60.473333333333336</v>
      </c>
      <c r="O33" s="22">
        <f t="shared" si="5"/>
        <v>80.63111111111111</v>
      </c>
      <c r="P33" s="22"/>
      <c r="Q33" s="22">
        <f t="shared" si="6"/>
        <v>80.63111111111111</v>
      </c>
    </row>
    <row r="34" spans="1:17" s="5" customFormat="1" ht="25.5">
      <c r="A34" s="45" t="s">
        <v>54</v>
      </c>
      <c r="B34" s="39">
        <v>14040000</v>
      </c>
      <c r="C34" s="23">
        <v>481.7</v>
      </c>
      <c r="D34" s="23"/>
      <c r="E34" s="22">
        <f t="shared" si="1"/>
        <v>481.7</v>
      </c>
      <c r="F34" s="86">
        <v>360.9</v>
      </c>
      <c r="G34" s="23"/>
      <c r="H34" s="22">
        <f t="shared" si="0"/>
        <v>360.9</v>
      </c>
      <c r="I34" s="23">
        <v>359.7</v>
      </c>
      <c r="J34" s="23"/>
      <c r="K34" s="22">
        <f t="shared" si="2"/>
        <v>359.7</v>
      </c>
      <c r="L34" s="22">
        <f t="shared" si="3"/>
        <v>74.67303300809633</v>
      </c>
      <c r="M34" s="22"/>
      <c r="N34" s="22">
        <f t="shared" si="4"/>
        <v>74.67303300809633</v>
      </c>
      <c r="O34" s="22">
        <f t="shared" si="5"/>
        <v>99.66749792186201</v>
      </c>
      <c r="P34" s="22"/>
      <c r="Q34" s="22">
        <f t="shared" si="6"/>
        <v>99.66749792186201</v>
      </c>
    </row>
    <row r="35" spans="1:17" s="18" customFormat="1" ht="13.5">
      <c r="A35" s="43" t="s">
        <v>55</v>
      </c>
      <c r="B35" s="72">
        <v>1800000</v>
      </c>
      <c r="C35" s="93">
        <v>20735</v>
      </c>
      <c r="D35" s="22"/>
      <c r="E35" s="22">
        <f t="shared" si="1"/>
        <v>20735</v>
      </c>
      <c r="F35" s="87">
        <f>F36+F46+F48</f>
        <v>15356.2</v>
      </c>
      <c r="G35" s="87"/>
      <c r="H35" s="22">
        <f t="shared" si="0"/>
        <v>15356.2</v>
      </c>
      <c r="I35" s="87">
        <f>I36+I46+I48</f>
        <v>14013.45</v>
      </c>
      <c r="J35" s="22"/>
      <c r="K35" s="22">
        <f t="shared" si="2"/>
        <v>14013.45</v>
      </c>
      <c r="L35" s="22">
        <f t="shared" si="3"/>
        <v>67.58355437665783</v>
      </c>
      <c r="M35" s="22"/>
      <c r="N35" s="22">
        <f t="shared" si="4"/>
        <v>67.58355437665783</v>
      </c>
      <c r="O35" s="22">
        <f t="shared" si="5"/>
        <v>91.25597478542869</v>
      </c>
      <c r="P35" s="22"/>
      <c r="Q35" s="22">
        <f t="shared" si="6"/>
        <v>91.25597478542869</v>
      </c>
    </row>
    <row r="36" spans="1:17" s="9" customFormat="1" ht="12.75">
      <c r="A36" s="73" t="s">
        <v>56</v>
      </c>
      <c r="B36" s="72">
        <v>18010000</v>
      </c>
      <c r="C36" s="22">
        <v>9665.2</v>
      </c>
      <c r="D36" s="22"/>
      <c r="E36" s="22">
        <f>C36+D36</f>
        <v>9665.2</v>
      </c>
      <c r="F36" s="88">
        <f>F37+F38+F39+F40+F41+F42+F43+F44+F45</f>
        <v>7454.599999999999</v>
      </c>
      <c r="G36" s="88"/>
      <c r="H36" s="22">
        <f t="shared" si="0"/>
        <v>7454.599999999999</v>
      </c>
      <c r="I36" s="88">
        <f>I37+I38+I39+I40+I41+I42+I43+I44+I45</f>
        <v>6437.25</v>
      </c>
      <c r="J36" s="22"/>
      <c r="K36" s="22">
        <f t="shared" si="2"/>
        <v>6437.25</v>
      </c>
      <c r="L36" s="22">
        <f t="shared" si="3"/>
        <v>66.60234656292678</v>
      </c>
      <c r="M36" s="22"/>
      <c r="N36" s="22">
        <f t="shared" si="4"/>
        <v>66.60234656292678</v>
      </c>
      <c r="O36" s="22">
        <f t="shared" si="5"/>
        <v>86.35272180935262</v>
      </c>
      <c r="P36" s="22"/>
      <c r="Q36" s="22">
        <f t="shared" si="6"/>
        <v>86.35272180935262</v>
      </c>
    </row>
    <row r="37" spans="1:17" s="5" customFormat="1" ht="25.5">
      <c r="A37" s="45" t="s">
        <v>87</v>
      </c>
      <c r="B37" s="39">
        <v>18010100</v>
      </c>
      <c r="C37" s="23">
        <v>49.2</v>
      </c>
      <c r="D37" s="23"/>
      <c r="E37" s="22">
        <f t="shared" si="1"/>
        <v>49.2</v>
      </c>
      <c r="F37" s="86">
        <v>36.9</v>
      </c>
      <c r="G37" s="23"/>
      <c r="H37" s="22">
        <f t="shared" si="0"/>
        <v>36.9</v>
      </c>
      <c r="I37" s="23">
        <v>57.9</v>
      </c>
      <c r="J37" s="23"/>
      <c r="K37" s="22">
        <f t="shared" si="2"/>
        <v>57.9</v>
      </c>
      <c r="L37" s="22">
        <f t="shared" si="3"/>
        <v>117.68292682926828</v>
      </c>
      <c r="M37" s="22"/>
      <c r="N37" s="22">
        <f t="shared" si="4"/>
        <v>117.68292682926828</v>
      </c>
      <c r="O37" s="22">
        <f t="shared" si="5"/>
        <v>156.91056910569105</v>
      </c>
      <c r="P37" s="22"/>
      <c r="Q37" s="22">
        <f t="shared" si="6"/>
        <v>156.91056910569105</v>
      </c>
    </row>
    <row r="38" spans="1:17" s="5" customFormat="1" ht="21.75" customHeight="1">
      <c r="A38" s="45" t="s">
        <v>88</v>
      </c>
      <c r="B38" s="39">
        <v>18010200</v>
      </c>
      <c r="C38" s="23">
        <v>41.6</v>
      </c>
      <c r="D38" s="23"/>
      <c r="E38" s="22">
        <f t="shared" si="1"/>
        <v>41.6</v>
      </c>
      <c r="F38" s="86">
        <v>31.1</v>
      </c>
      <c r="G38" s="23"/>
      <c r="H38" s="22">
        <f t="shared" si="0"/>
        <v>31.1</v>
      </c>
      <c r="I38" s="23">
        <v>27.1</v>
      </c>
      <c r="J38" s="23"/>
      <c r="K38" s="22">
        <f t="shared" si="2"/>
        <v>27.1</v>
      </c>
      <c r="L38" s="22">
        <f t="shared" si="3"/>
        <v>65.14423076923077</v>
      </c>
      <c r="M38" s="22"/>
      <c r="N38" s="22">
        <f t="shared" si="4"/>
        <v>65.14423076923077</v>
      </c>
      <c r="O38" s="22">
        <f t="shared" si="5"/>
        <v>87.13826366559485</v>
      </c>
      <c r="P38" s="22"/>
      <c r="Q38" s="22">
        <f t="shared" si="6"/>
        <v>87.13826366559485</v>
      </c>
    </row>
    <row r="39" spans="1:17" s="5" customFormat="1" ht="21.75" customHeight="1">
      <c r="A39" s="45" t="s">
        <v>89</v>
      </c>
      <c r="B39" s="39">
        <v>18010300</v>
      </c>
      <c r="C39" s="23">
        <v>610</v>
      </c>
      <c r="D39" s="23"/>
      <c r="E39" s="22">
        <f t="shared" si="1"/>
        <v>610</v>
      </c>
      <c r="F39" s="86">
        <v>457.6</v>
      </c>
      <c r="G39" s="23"/>
      <c r="H39" s="22">
        <f t="shared" si="0"/>
        <v>457.6</v>
      </c>
      <c r="I39" s="23">
        <v>422.4</v>
      </c>
      <c r="J39" s="23"/>
      <c r="K39" s="22">
        <f t="shared" si="2"/>
        <v>422.4</v>
      </c>
      <c r="L39" s="22">
        <f t="shared" si="3"/>
        <v>69.24590163934425</v>
      </c>
      <c r="M39" s="22"/>
      <c r="N39" s="22">
        <f t="shared" si="4"/>
        <v>69.24590163934425</v>
      </c>
      <c r="O39" s="22">
        <f t="shared" si="5"/>
        <v>92.3076923076923</v>
      </c>
      <c r="P39" s="22"/>
      <c r="Q39" s="22">
        <f t="shared" si="6"/>
        <v>92.3076923076923</v>
      </c>
    </row>
    <row r="40" spans="1:17" s="5" customFormat="1" ht="21.75" customHeight="1">
      <c r="A40" s="45" t="s">
        <v>90</v>
      </c>
      <c r="B40" s="39">
        <v>18010400</v>
      </c>
      <c r="C40" s="23">
        <v>894.6</v>
      </c>
      <c r="D40" s="23"/>
      <c r="E40" s="22">
        <f t="shared" si="1"/>
        <v>894.6</v>
      </c>
      <c r="F40" s="86">
        <v>670.9</v>
      </c>
      <c r="G40" s="23"/>
      <c r="H40" s="22">
        <f t="shared" si="0"/>
        <v>670.9</v>
      </c>
      <c r="I40" s="23">
        <v>527.3</v>
      </c>
      <c r="J40" s="23"/>
      <c r="K40" s="22">
        <f t="shared" si="2"/>
        <v>527.3</v>
      </c>
      <c r="L40" s="22">
        <f t="shared" si="3"/>
        <v>58.94254415381175</v>
      </c>
      <c r="M40" s="22"/>
      <c r="N40" s="22">
        <f t="shared" si="4"/>
        <v>58.94254415381175</v>
      </c>
      <c r="O40" s="22">
        <f t="shared" si="5"/>
        <v>78.59591593382024</v>
      </c>
      <c r="P40" s="22"/>
      <c r="Q40" s="22">
        <f t="shared" si="6"/>
        <v>78.59591593382024</v>
      </c>
    </row>
    <row r="41" spans="1:17" s="5" customFormat="1" ht="15" customHeight="1">
      <c r="A41" s="45" t="s">
        <v>91</v>
      </c>
      <c r="B41" s="39">
        <v>18010500</v>
      </c>
      <c r="C41" s="23">
        <v>1189.4</v>
      </c>
      <c r="D41" s="23"/>
      <c r="E41" s="22">
        <f t="shared" si="1"/>
        <v>1189.4</v>
      </c>
      <c r="F41" s="86">
        <v>892.1</v>
      </c>
      <c r="G41" s="23"/>
      <c r="H41" s="22">
        <f t="shared" si="0"/>
        <v>892.1</v>
      </c>
      <c r="I41" s="23">
        <v>571.9</v>
      </c>
      <c r="J41" s="23"/>
      <c r="K41" s="22">
        <f t="shared" si="2"/>
        <v>571.9</v>
      </c>
      <c r="L41" s="22">
        <f t="shared" si="3"/>
        <v>48.083067092651746</v>
      </c>
      <c r="M41" s="22"/>
      <c r="N41" s="22">
        <f t="shared" si="4"/>
        <v>48.083067092651746</v>
      </c>
      <c r="O41" s="22">
        <f t="shared" si="5"/>
        <v>64.10716287411725</v>
      </c>
      <c r="P41" s="22"/>
      <c r="Q41" s="22">
        <f t="shared" si="6"/>
        <v>64.10716287411725</v>
      </c>
    </row>
    <row r="42" spans="1:17" s="5" customFormat="1" ht="15.75" customHeight="1">
      <c r="A42" s="45" t="s">
        <v>92</v>
      </c>
      <c r="B42" s="39">
        <v>18010600</v>
      </c>
      <c r="C42" s="23">
        <v>5362.6</v>
      </c>
      <c r="D42" s="23"/>
      <c r="E42" s="22">
        <f t="shared" si="1"/>
        <v>5362.6</v>
      </c>
      <c r="F42" s="86">
        <v>4021.9</v>
      </c>
      <c r="G42" s="23"/>
      <c r="H42" s="22">
        <f t="shared" si="0"/>
        <v>4021.9</v>
      </c>
      <c r="I42" s="23">
        <v>3307.6</v>
      </c>
      <c r="J42" s="23"/>
      <c r="K42" s="22">
        <f t="shared" si="2"/>
        <v>3307.6</v>
      </c>
      <c r="L42" s="22">
        <f t="shared" si="3"/>
        <v>61.67903628836757</v>
      </c>
      <c r="M42" s="22"/>
      <c r="N42" s="22">
        <f t="shared" si="4"/>
        <v>61.67903628836757</v>
      </c>
      <c r="O42" s="22">
        <f t="shared" si="5"/>
        <v>82.23973743752953</v>
      </c>
      <c r="P42" s="22"/>
      <c r="Q42" s="22">
        <f t="shared" si="6"/>
        <v>82.23973743752953</v>
      </c>
    </row>
    <row r="43" spans="1:17" s="5" customFormat="1" ht="13.5" customHeight="1">
      <c r="A43" s="45" t="s">
        <v>93</v>
      </c>
      <c r="B43" s="39">
        <v>18010700</v>
      </c>
      <c r="C43" s="23">
        <v>823.5</v>
      </c>
      <c r="D43" s="23"/>
      <c r="E43" s="22">
        <f t="shared" si="1"/>
        <v>823.5</v>
      </c>
      <c r="F43" s="86">
        <v>823.5</v>
      </c>
      <c r="G43" s="23"/>
      <c r="H43" s="22">
        <f t="shared" si="0"/>
        <v>823.5</v>
      </c>
      <c r="I43" s="23">
        <v>727.1</v>
      </c>
      <c r="J43" s="23"/>
      <c r="K43" s="22">
        <f t="shared" si="2"/>
        <v>727.1</v>
      </c>
      <c r="L43" s="22">
        <f t="shared" si="3"/>
        <v>88.29386763812994</v>
      </c>
      <c r="M43" s="22"/>
      <c r="N43" s="22">
        <f t="shared" si="4"/>
        <v>88.29386763812994</v>
      </c>
      <c r="O43" s="22">
        <f t="shared" si="5"/>
        <v>88.29386763812994</v>
      </c>
      <c r="P43" s="22"/>
      <c r="Q43" s="22">
        <f t="shared" si="6"/>
        <v>88.29386763812994</v>
      </c>
    </row>
    <row r="44" spans="1:17" s="5" customFormat="1" ht="12.75" customHeight="1">
      <c r="A44" s="45" t="s">
        <v>94</v>
      </c>
      <c r="B44" s="39">
        <v>18010900</v>
      </c>
      <c r="C44" s="23">
        <v>667</v>
      </c>
      <c r="D44" s="23"/>
      <c r="E44" s="22">
        <f t="shared" si="1"/>
        <v>667</v>
      </c>
      <c r="F44" s="86">
        <v>500.2</v>
      </c>
      <c r="G44" s="23"/>
      <c r="H44" s="22">
        <f t="shared" si="0"/>
        <v>500.2</v>
      </c>
      <c r="I44" s="23">
        <v>789.7</v>
      </c>
      <c r="J44" s="23"/>
      <c r="K44" s="22">
        <f t="shared" si="2"/>
        <v>789.7</v>
      </c>
      <c r="L44" s="22">
        <f t="shared" si="3"/>
        <v>118.39580209895053</v>
      </c>
      <c r="M44" s="22"/>
      <c r="N44" s="22">
        <f t="shared" si="4"/>
        <v>118.39580209895053</v>
      </c>
      <c r="O44" s="22">
        <f t="shared" si="5"/>
        <v>157.8768492602959</v>
      </c>
      <c r="P44" s="22"/>
      <c r="Q44" s="22">
        <f t="shared" si="6"/>
        <v>157.8768492602959</v>
      </c>
    </row>
    <row r="45" spans="1:17" s="5" customFormat="1" ht="14.25" customHeight="1">
      <c r="A45" s="45" t="s">
        <v>95</v>
      </c>
      <c r="B45" s="39">
        <v>18011100</v>
      </c>
      <c r="C45" s="23">
        <v>27.3</v>
      </c>
      <c r="D45" s="23"/>
      <c r="E45" s="22">
        <f t="shared" si="1"/>
        <v>27.3</v>
      </c>
      <c r="F45" s="86">
        <v>20.4</v>
      </c>
      <c r="G45" s="23"/>
      <c r="H45" s="22">
        <f t="shared" si="0"/>
        <v>20.4</v>
      </c>
      <c r="I45" s="23">
        <v>6.25</v>
      </c>
      <c r="J45" s="23"/>
      <c r="K45" s="22">
        <f t="shared" si="2"/>
        <v>6.25</v>
      </c>
      <c r="L45" s="22">
        <f t="shared" si="3"/>
        <v>22.893772893772894</v>
      </c>
      <c r="M45" s="22"/>
      <c r="N45" s="22">
        <f t="shared" si="4"/>
        <v>22.893772893772894</v>
      </c>
      <c r="O45" s="22">
        <f t="shared" si="5"/>
        <v>30.637254901960787</v>
      </c>
      <c r="P45" s="22"/>
      <c r="Q45" s="22">
        <f t="shared" si="6"/>
        <v>30.637254901960787</v>
      </c>
    </row>
    <row r="46" spans="1:17" s="9" customFormat="1" ht="12.75">
      <c r="A46" s="73" t="s">
        <v>57</v>
      </c>
      <c r="B46" s="72">
        <v>18030000</v>
      </c>
      <c r="C46" s="22">
        <v>16.2</v>
      </c>
      <c r="D46" s="22"/>
      <c r="E46" s="22">
        <f t="shared" si="1"/>
        <v>16.2</v>
      </c>
      <c r="F46" s="88">
        <v>12.1</v>
      </c>
      <c r="G46" s="22"/>
      <c r="H46" s="22">
        <f t="shared" si="0"/>
        <v>12.1</v>
      </c>
      <c r="I46" s="22">
        <f>I47</f>
        <v>17</v>
      </c>
      <c r="J46" s="22"/>
      <c r="K46" s="22">
        <f t="shared" si="2"/>
        <v>17</v>
      </c>
      <c r="L46" s="22">
        <f t="shared" si="3"/>
        <v>104.93827160493827</v>
      </c>
      <c r="M46" s="22"/>
      <c r="N46" s="22">
        <f t="shared" si="4"/>
        <v>104.93827160493827</v>
      </c>
      <c r="O46" s="22">
        <f t="shared" si="5"/>
        <v>140.49586776859505</v>
      </c>
      <c r="P46" s="22"/>
      <c r="Q46" s="22">
        <f t="shared" si="6"/>
        <v>140.49586776859505</v>
      </c>
    </row>
    <row r="47" spans="1:17" s="5" customFormat="1" ht="12.75">
      <c r="A47" s="44" t="s">
        <v>96</v>
      </c>
      <c r="B47" s="39">
        <v>18030200</v>
      </c>
      <c r="C47" s="23">
        <v>16.2</v>
      </c>
      <c r="D47" s="23"/>
      <c r="E47" s="22">
        <f t="shared" si="1"/>
        <v>16.2</v>
      </c>
      <c r="F47" s="86">
        <v>12.1</v>
      </c>
      <c r="G47" s="23"/>
      <c r="H47" s="22">
        <f t="shared" si="0"/>
        <v>12.1</v>
      </c>
      <c r="I47" s="23">
        <v>17</v>
      </c>
      <c r="J47" s="23"/>
      <c r="K47" s="22">
        <f t="shared" si="2"/>
        <v>17</v>
      </c>
      <c r="L47" s="22">
        <f t="shared" si="3"/>
        <v>104.93827160493827</v>
      </c>
      <c r="M47" s="22"/>
      <c r="N47" s="22">
        <f t="shared" si="4"/>
        <v>104.93827160493827</v>
      </c>
      <c r="O47" s="22">
        <f t="shared" si="5"/>
        <v>140.49586776859505</v>
      </c>
      <c r="P47" s="22"/>
      <c r="Q47" s="22">
        <f t="shared" si="6"/>
        <v>140.49586776859505</v>
      </c>
    </row>
    <row r="48" spans="1:17" s="5" customFormat="1" ht="12.75">
      <c r="A48" s="44" t="s">
        <v>58</v>
      </c>
      <c r="B48" s="72">
        <v>18050000</v>
      </c>
      <c r="C48" s="22">
        <v>11053.6</v>
      </c>
      <c r="D48" s="22"/>
      <c r="E48" s="22">
        <f t="shared" si="1"/>
        <v>11053.6</v>
      </c>
      <c r="F48" s="88">
        <f>F49+F50+F51</f>
        <v>7889.5</v>
      </c>
      <c r="G48" s="88"/>
      <c r="H48" s="22">
        <f t="shared" si="0"/>
        <v>7889.5</v>
      </c>
      <c r="I48" s="88">
        <f>I49+I50+I51</f>
        <v>7559.200000000001</v>
      </c>
      <c r="J48" s="22"/>
      <c r="K48" s="22">
        <f t="shared" si="2"/>
        <v>7559.200000000001</v>
      </c>
      <c r="L48" s="22">
        <f t="shared" si="3"/>
        <v>68.38676992111168</v>
      </c>
      <c r="M48" s="22"/>
      <c r="N48" s="22">
        <f t="shared" si="4"/>
        <v>68.38676992111168</v>
      </c>
      <c r="O48" s="22">
        <f t="shared" si="5"/>
        <v>95.81342290385957</v>
      </c>
      <c r="P48" s="22"/>
      <c r="Q48" s="22">
        <f t="shared" si="6"/>
        <v>95.81342290385957</v>
      </c>
    </row>
    <row r="49" spans="1:17" s="5" customFormat="1" ht="12.75">
      <c r="A49" s="44" t="s">
        <v>97</v>
      </c>
      <c r="B49" s="39">
        <v>18050300</v>
      </c>
      <c r="C49" s="23">
        <v>522.4</v>
      </c>
      <c r="D49" s="23"/>
      <c r="E49" s="22">
        <f t="shared" si="1"/>
        <v>522.4</v>
      </c>
      <c r="F49" s="86">
        <v>391.9</v>
      </c>
      <c r="G49" s="23"/>
      <c r="H49" s="22">
        <f t="shared" si="0"/>
        <v>391.9</v>
      </c>
      <c r="I49" s="23">
        <v>453.4</v>
      </c>
      <c r="J49" s="23"/>
      <c r="K49" s="22">
        <f t="shared" si="2"/>
        <v>453.4</v>
      </c>
      <c r="L49" s="22">
        <f t="shared" si="3"/>
        <v>86.791730474732</v>
      </c>
      <c r="M49" s="22"/>
      <c r="N49" s="22">
        <f t="shared" si="4"/>
        <v>86.791730474732</v>
      </c>
      <c r="O49" s="22">
        <f t="shared" si="5"/>
        <v>115.6927787700944</v>
      </c>
      <c r="P49" s="22"/>
      <c r="Q49" s="22">
        <f t="shared" si="6"/>
        <v>115.6927787700944</v>
      </c>
    </row>
    <row r="50" spans="1:17" s="5" customFormat="1" ht="12.75">
      <c r="A50" s="44" t="s">
        <v>98</v>
      </c>
      <c r="B50" s="39">
        <v>18050400</v>
      </c>
      <c r="C50" s="23">
        <v>2512.8</v>
      </c>
      <c r="D50" s="23"/>
      <c r="E50" s="22">
        <f t="shared" si="1"/>
        <v>2512.8</v>
      </c>
      <c r="F50" s="86">
        <v>1884.6</v>
      </c>
      <c r="G50" s="23"/>
      <c r="H50" s="22">
        <f t="shared" si="0"/>
        <v>1884.6</v>
      </c>
      <c r="I50" s="23">
        <v>2127.2</v>
      </c>
      <c r="J50" s="23"/>
      <c r="K50" s="22">
        <f t="shared" si="2"/>
        <v>2127.2</v>
      </c>
      <c r="L50" s="22">
        <f t="shared" si="3"/>
        <v>84.65456860872332</v>
      </c>
      <c r="M50" s="22"/>
      <c r="N50" s="22">
        <f t="shared" si="4"/>
        <v>84.65456860872332</v>
      </c>
      <c r="O50" s="22">
        <f t="shared" si="5"/>
        <v>112.87275814496445</v>
      </c>
      <c r="P50" s="22"/>
      <c r="Q50" s="22">
        <f t="shared" si="6"/>
        <v>112.87275814496445</v>
      </c>
    </row>
    <row r="51" spans="1:17" s="5" customFormat="1" ht="36" customHeight="1">
      <c r="A51" s="45" t="s">
        <v>99</v>
      </c>
      <c r="B51" s="39">
        <v>18050500</v>
      </c>
      <c r="C51" s="67">
        <v>8018.4</v>
      </c>
      <c r="D51" s="67"/>
      <c r="E51" s="22">
        <f t="shared" si="1"/>
        <v>8018.4</v>
      </c>
      <c r="F51" s="89">
        <v>5613</v>
      </c>
      <c r="G51" s="67"/>
      <c r="H51" s="22">
        <f t="shared" si="0"/>
        <v>5613</v>
      </c>
      <c r="I51" s="67">
        <v>4978.6</v>
      </c>
      <c r="J51" s="67"/>
      <c r="K51" s="22">
        <f t="shared" si="2"/>
        <v>4978.6</v>
      </c>
      <c r="L51" s="22">
        <f t="shared" si="3"/>
        <v>62.08969370447971</v>
      </c>
      <c r="M51" s="22"/>
      <c r="N51" s="22">
        <f t="shared" si="4"/>
        <v>62.08969370447971</v>
      </c>
      <c r="O51" s="22">
        <f t="shared" si="5"/>
        <v>88.69766613219313</v>
      </c>
      <c r="P51" s="22"/>
      <c r="Q51" s="22">
        <f t="shared" si="6"/>
        <v>88.69766613219313</v>
      </c>
    </row>
    <row r="52" spans="1:17" s="18" customFormat="1" ht="13.5">
      <c r="A52" s="42" t="s">
        <v>64</v>
      </c>
      <c r="B52" s="72">
        <v>19000000</v>
      </c>
      <c r="C52" s="22"/>
      <c r="D52" s="22">
        <v>473</v>
      </c>
      <c r="E52" s="22">
        <f t="shared" si="1"/>
        <v>473</v>
      </c>
      <c r="F52" s="76"/>
      <c r="G52" s="22">
        <f>G53</f>
        <v>354.6</v>
      </c>
      <c r="H52" s="22">
        <f t="shared" si="0"/>
        <v>354.6</v>
      </c>
      <c r="I52" s="76"/>
      <c r="J52" s="22">
        <f>J54+J55+J56</f>
        <v>304.09999999999997</v>
      </c>
      <c r="K52" s="22">
        <f t="shared" si="2"/>
        <v>304.09999999999997</v>
      </c>
      <c r="L52" s="22"/>
      <c r="M52" s="22">
        <f>J52/D52*100</f>
        <v>64.29175475687103</v>
      </c>
      <c r="N52" s="22">
        <f t="shared" si="4"/>
        <v>64.29175475687103</v>
      </c>
      <c r="O52" s="22"/>
      <c r="P52" s="22">
        <f>J52/G52*100</f>
        <v>85.75860124083474</v>
      </c>
      <c r="Q52" s="22">
        <f t="shared" si="6"/>
        <v>85.75860124083474</v>
      </c>
    </row>
    <row r="53" spans="1:17" s="5" customFormat="1" ht="12.75">
      <c r="A53" s="48" t="s">
        <v>65</v>
      </c>
      <c r="B53" s="39">
        <v>19010000</v>
      </c>
      <c r="C53" s="23"/>
      <c r="D53" s="23">
        <v>473</v>
      </c>
      <c r="E53" s="22">
        <f t="shared" si="1"/>
        <v>473</v>
      </c>
      <c r="F53" s="33"/>
      <c r="G53" s="23">
        <f>G55+G56</f>
        <v>354.6</v>
      </c>
      <c r="H53" s="22">
        <f t="shared" si="0"/>
        <v>354.6</v>
      </c>
      <c r="I53" s="33"/>
      <c r="J53" s="23"/>
      <c r="K53" s="22">
        <f t="shared" si="2"/>
        <v>0</v>
      </c>
      <c r="L53" s="22"/>
      <c r="M53" s="22">
        <f>J53/D53*100</f>
        <v>0</v>
      </c>
      <c r="N53" s="22">
        <f t="shared" si="4"/>
        <v>0</v>
      </c>
      <c r="O53" s="22"/>
      <c r="P53" s="22">
        <f>J53/G53*100</f>
        <v>0</v>
      </c>
      <c r="Q53" s="22">
        <f t="shared" si="6"/>
        <v>0</v>
      </c>
    </row>
    <row r="54" spans="1:17" s="5" customFormat="1" ht="39.75" customHeight="1">
      <c r="A54" s="64" t="s">
        <v>106</v>
      </c>
      <c r="B54" s="39">
        <v>19010100</v>
      </c>
      <c r="C54" s="23"/>
      <c r="D54" s="23"/>
      <c r="E54" s="22"/>
      <c r="F54" s="33"/>
      <c r="G54" s="23"/>
      <c r="H54" s="22"/>
      <c r="I54" s="33"/>
      <c r="J54" s="23">
        <v>6.4</v>
      </c>
      <c r="K54" s="22">
        <f t="shared" si="2"/>
        <v>6.4</v>
      </c>
      <c r="L54" s="22"/>
      <c r="M54" s="22"/>
      <c r="N54" s="22"/>
      <c r="O54" s="22"/>
      <c r="P54" s="22"/>
      <c r="Q54" s="22"/>
    </row>
    <row r="55" spans="1:17" s="5" customFormat="1" ht="12.75">
      <c r="A55" s="65" t="s">
        <v>107</v>
      </c>
      <c r="B55" s="39">
        <v>19010200</v>
      </c>
      <c r="C55" s="23"/>
      <c r="D55" s="23">
        <v>435</v>
      </c>
      <c r="E55" s="22">
        <f t="shared" si="1"/>
        <v>435</v>
      </c>
      <c r="F55" s="33"/>
      <c r="G55" s="23">
        <v>326.1</v>
      </c>
      <c r="H55" s="22">
        <f aca="true" t="shared" si="7" ref="H55:H60">F55+G55</f>
        <v>326.1</v>
      </c>
      <c r="I55" s="33"/>
      <c r="J55" s="23">
        <v>294.8</v>
      </c>
      <c r="K55" s="22">
        <f t="shared" si="2"/>
        <v>294.8</v>
      </c>
      <c r="L55" s="22"/>
      <c r="M55" s="22">
        <f aca="true" t="shared" si="8" ref="M55:M60">J55/D55*100</f>
        <v>67.77011494252874</v>
      </c>
      <c r="N55" s="22">
        <f t="shared" si="4"/>
        <v>67.77011494252874</v>
      </c>
      <c r="O55" s="22"/>
      <c r="P55" s="22">
        <f aca="true" t="shared" si="9" ref="P55:P60">J55/G55*100</f>
        <v>90.40171726464274</v>
      </c>
      <c r="Q55" s="22">
        <f t="shared" si="6"/>
        <v>90.40171726464274</v>
      </c>
    </row>
    <row r="56" spans="1:17" s="5" customFormat="1" ht="29.25" customHeight="1">
      <c r="A56" s="66" t="s">
        <v>108</v>
      </c>
      <c r="B56" s="39">
        <v>19010300</v>
      </c>
      <c r="C56" s="23"/>
      <c r="D56" s="23">
        <v>38</v>
      </c>
      <c r="E56" s="22">
        <f t="shared" si="1"/>
        <v>38</v>
      </c>
      <c r="F56" s="33"/>
      <c r="G56" s="23">
        <v>28.5</v>
      </c>
      <c r="H56" s="22">
        <f t="shared" si="7"/>
        <v>28.5</v>
      </c>
      <c r="I56" s="33"/>
      <c r="J56" s="23">
        <v>2.9</v>
      </c>
      <c r="K56" s="22">
        <f t="shared" si="2"/>
        <v>2.9</v>
      </c>
      <c r="L56" s="22"/>
      <c r="M56" s="22">
        <f t="shared" si="8"/>
        <v>7.631578947368421</v>
      </c>
      <c r="N56" s="22">
        <f t="shared" si="4"/>
        <v>7.631578947368421</v>
      </c>
      <c r="O56" s="22"/>
      <c r="P56" s="22">
        <f t="shared" si="9"/>
        <v>10.175438596491228</v>
      </c>
      <c r="Q56" s="22">
        <f t="shared" si="6"/>
        <v>10.175438596491228</v>
      </c>
    </row>
    <row r="57" spans="1:17" s="9" customFormat="1" ht="12.75">
      <c r="A57" s="8" t="s">
        <v>13</v>
      </c>
      <c r="B57" s="8">
        <v>20000000</v>
      </c>
      <c r="C57" s="22">
        <v>34.5</v>
      </c>
      <c r="D57" s="22">
        <v>230</v>
      </c>
      <c r="E57" s="22">
        <f t="shared" si="1"/>
        <v>264.5</v>
      </c>
      <c r="F57" s="22">
        <f>F64+F73</f>
        <v>26.1</v>
      </c>
      <c r="G57" s="22">
        <f>G81</f>
        <v>920.9</v>
      </c>
      <c r="H57" s="22">
        <f t="shared" si="7"/>
        <v>947</v>
      </c>
      <c r="I57" s="75">
        <f>I61+I64+I73+I77</f>
        <v>52.27</v>
      </c>
      <c r="J57" s="22">
        <f>J77+J81</f>
        <v>1432.9</v>
      </c>
      <c r="K57" s="22">
        <f t="shared" si="2"/>
        <v>1485.17</v>
      </c>
      <c r="L57" s="22">
        <f t="shared" si="3"/>
        <v>151.50724637681162</v>
      </c>
      <c r="M57" s="22">
        <f t="shared" si="8"/>
        <v>623</v>
      </c>
      <c r="N57" s="22">
        <f t="shared" si="4"/>
        <v>561.5009451795842</v>
      </c>
      <c r="O57" s="22">
        <f t="shared" si="5"/>
        <v>200.26819923371647</v>
      </c>
      <c r="P57" s="22">
        <f t="shared" si="9"/>
        <v>155.59778477576285</v>
      </c>
      <c r="Q57" s="22">
        <f t="shared" si="6"/>
        <v>156.82893347412883</v>
      </c>
    </row>
    <row r="58" spans="1:17" s="18" customFormat="1" ht="13.5" hidden="1">
      <c r="A58" s="17" t="s">
        <v>14</v>
      </c>
      <c r="B58" s="8">
        <v>21000000</v>
      </c>
      <c r="C58" s="22">
        <f>C59+C60</f>
        <v>0</v>
      </c>
      <c r="D58" s="22">
        <f>D59+D60</f>
        <v>0</v>
      </c>
      <c r="E58" s="22">
        <f t="shared" si="1"/>
        <v>0</v>
      </c>
      <c r="F58" s="22">
        <f>F60+F59</f>
        <v>0</v>
      </c>
      <c r="G58" s="22">
        <f>G59+G60</f>
        <v>0</v>
      </c>
      <c r="H58" s="22">
        <f t="shared" si="7"/>
        <v>0</v>
      </c>
      <c r="I58" s="22">
        <f>I59+I60</f>
        <v>0</v>
      </c>
      <c r="J58" s="22">
        <f>J59+J60</f>
        <v>0</v>
      </c>
      <c r="K58" s="22">
        <f t="shared" si="2"/>
        <v>0</v>
      </c>
      <c r="L58" s="22" t="e">
        <f t="shared" si="3"/>
        <v>#DIV/0!</v>
      </c>
      <c r="M58" s="22" t="e">
        <f t="shared" si="8"/>
        <v>#DIV/0!</v>
      </c>
      <c r="N58" s="22" t="e">
        <f t="shared" si="4"/>
        <v>#DIV/0!</v>
      </c>
      <c r="O58" s="22" t="e">
        <f t="shared" si="5"/>
        <v>#DIV/0!</v>
      </c>
      <c r="P58" s="22" t="e">
        <f t="shared" si="9"/>
        <v>#DIV/0!</v>
      </c>
      <c r="Q58" s="22" t="e">
        <f t="shared" si="6"/>
        <v>#DIV/0!</v>
      </c>
    </row>
    <row r="59" spans="1:17" s="18" customFormat="1" ht="13.5" hidden="1">
      <c r="A59" s="54" t="s">
        <v>73</v>
      </c>
      <c r="B59" s="10">
        <v>21050000</v>
      </c>
      <c r="C59" s="22"/>
      <c r="D59" s="22"/>
      <c r="E59" s="22">
        <f t="shared" si="1"/>
        <v>0</v>
      </c>
      <c r="F59" s="22">
        <v>0</v>
      </c>
      <c r="G59" s="22"/>
      <c r="H59" s="22">
        <f t="shared" si="7"/>
        <v>0</v>
      </c>
      <c r="I59" s="23">
        <v>0</v>
      </c>
      <c r="J59" s="23"/>
      <c r="K59" s="22">
        <f t="shared" si="2"/>
        <v>0</v>
      </c>
      <c r="L59" s="22" t="e">
        <f t="shared" si="3"/>
        <v>#DIV/0!</v>
      </c>
      <c r="M59" s="22" t="e">
        <f t="shared" si="8"/>
        <v>#DIV/0!</v>
      </c>
      <c r="N59" s="22" t="e">
        <f t="shared" si="4"/>
        <v>#DIV/0!</v>
      </c>
      <c r="O59" s="22" t="e">
        <f t="shared" si="5"/>
        <v>#DIV/0!</v>
      </c>
      <c r="P59" s="22" t="e">
        <f t="shared" si="9"/>
        <v>#DIV/0!</v>
      </c>
      <c r="Q59" s="22" t="e">
        <f t="shared" si="6"/>
        <v>#DIV/0!</v>
      </c>
    </row>
    <row r="60" spans="1:17" s="9" customFormat="1" ht="12.75" hidden="1">
      <c r="A60" s="55" t="s">
        <v>74</v>
      </c>
      <c r="B60" s="10">
        <v>21080000</v>
      </c>
      <c r="C60" s="22"/>
      <c r="D60" s="22"/>
      <c r="E60" s="22">
        <f t="shared" si="1"/>
        <v>0</v>
      </c>
      <c r="F60" s="90">
        <v>0</v>
      </c>
      <c r="G60" s="23"/>
      <c r="H60" s="22">
        <f t="shared" si="7"/>
        <v>0</v>
      </c>
      <c r="I60" s="23">
        <v>0</v>
      </c>
      <c r="J60" s="22"/>
      <c r="K60" s="22">
        <f t="shared" si="2"/>
        <v>0</v>
      </c>
      <c r="L60" s="22" t="e">
        <f t="shared" si="3"/>
        <v>#DIV/0!</v>
      </c>
      <c r="M60" s="22" t="e">
        <f t="shared" si="8"/>
        <v>#DIV/0!</v>
      </c>
      <c r="N60" s="22" t="e">
        <f t="shared" si="4"/>
        <v>#DIV/0!</v>
      </c>
      <c r="O60" s="22" t="e">
        <f t="shared" si="5"/>
        <v>#DIV/0!</v>
      </c>
      <c r="P60" s="22" t="e">
        <f t="shared" si="9"/>
        <v>#DIV/0!</v>
      </c>
      <c r="Q60" s="22" t="e">
        <f t="shared" si="6"/>
        <v>#DIV/0!</v>
      </c>
    </row>
    <row r="61" spans="1:17" s="9" customFormat="1" ht="12.75">
      <c r="A61" s="74" t="s">
        <v>14</v>
      </c>
      <c r="B61" s="8">
        <v>21000000</v>
      </c>
      <c r="C61" s="22"/>
      <c r="D61" s="22"/>
      <c r="E61" s="22"/>
      <c r="F61" s="91"/>
      <c r="G61" s="22"/>
      <c r="H61" s="22"/>
      <c r="I61" s="22">
        <f>I62+I63</f>
        <v>24.1</v>
      </c>
      <c r="J61" s="22"/>
      <c r="K61" s="22">
        <f t="shared" si="2"/>
        <v>24.1</v>
      </c>
      <c r="L61" s="22"/>
      <c r="M61" s="22"/>
      <c r="N61" s="22"/>
      <c r="O61" s="22"/>
      <c r="P61" s="22"/>
      <c r="Q61" s="22"/>
    </row>
    <row r="62" spans="1:17" s="9" customFormat="1" ht="12.75">
      <c r="A62" s="55" t="s">
        <v>100</v>
      </c>
      <c r="B62" s="10">
        <v>21081100</v>
      </c>
      <c r="C62" s="23"/>
      <c r="D62" s="23"/>
      <c r="E62" s="22"/>
      <c r="F62" s="90"/>
      <c r="G62" s="23"/>
      <c r="H62" s="22"/>
      <c r="I62" s="23">
        <v>7.3</v>
      </c>
      <c r="J62" s="23"/>
      <c r="K62" s="22">
        <f t="shared" si="2"/>
        <v>7.3</v>
      </c>
      <c r="L62" s="22"/>
      <c r="M62" s="22"/>
      <c r="N62" s="22"/>
      <c r="O62" s="22"/>
      <c r="P62" s="22"/>
      <c r="Q62" s="22"/>
    </row>
    <row r="63" spans="1:17" s="9" customFormat="1" ht="25.5">
      <c r="A63" s="64" t="s">
        <v>137</v>
      </c>
      <c r="B63" s="10">
        <v>21081500</v>
      </c>
      <c r="C63" s="23"/>
      <c r="D63" s="23"/>
      <c r="E63" s="22"/>
      <c r="F63" s="90"/>
      <c r="G63" s="23"/>
      <c r="H63" s="22"/>
      <c r="I63" s="23">
        <v>16.8</v>
      </c>
      <c r="J63" s="23"/>
      <c r="K63" s="22">
        <f t="shared" si="2"/>
        <v>16.8</v>
      </c>
      <c r="L63" s="22"/>
      <c r="M63" s="22"/>
      <c r="N63" s="22"/>
      <c r="O63" s="22"/>
      <c r="P63" s="22"/>
      <c r="Q63" s="22"/>
    </row>
    <row r="64" spans="1:17" s="9" customFormat="1" ht="27">
      <c r="A64" s="17" t="s">
        <v>24</v>
      </c>
      <c r="B64" s="8">
        <v>22000000</v>
      </c>
      <c r="C64" s="22">
        <v>34.5</v>
      </c>
      <c r="D64" s="22"/>
      <c r="E64" s="22">
        <f t="shared" si="1"/>
        <v>34.5</v>
      </c>
      <c r="F64" s="22">
        <f>F67+F70</f>
        <v>24</v>
      </c>
      <c r="G64" s="22"/>
      <c r="H64" s="22">
        <f>F64+G64</f>
        <v>24</v>
      </c>
      <c r="I64" s="22">
        <f>I67+I72</f>
        <v>16.599999999999998</v>
      </c>
      <c r="J64" s="22"/>
      <c r="K64" s="22">
        <f t="shared" si="2"/>
        <v>16.599999999999998</v>
      </c>
      <c r="L64" s="22">
        <f t="shared" si="3"/>
        <v>48.1159420289855</v>
      </c>
      <c r="M64" s="22"/>
      <c r="N64" s="22">
        <f t="shared" si="4"/>
        <v>48.1159420289855</v>
      </c>
      <c r="O64" s="22">
        <f t="shared" si="5"/>
        <v>69.16666666666666</v>
      </c>
      <c r="P64" s="22"/>
      <c r="Q64" s="22">
        <f t="shared" si="6"/>
        <v>69.16666666666666</v>
      </c>
    </row>
    <row r="65" spans="1:17" s="18" customFormat="1" ht="13.5">
      <c r="A65" s="35" t="s">
        <v>38</v>
      </c>
      <c r="B65" s="10">
        <v>22010000</v>
      </c>
      <c r="C65" s="23">
        <v>14.7</v>
      </c>
      <c r="D65" s="23"/>
      <c r="E65" s="22">
        <f t="shared" si="1"/>
        <v>14.7</v>
      </c>
      <c r="F65" s="23">
        <v>11.1</v>
      </c>
      <c r="G65" s="23"/>
      <c r="H65" s="22">
        <f>F65+G65</f>
        <v>11.1</v>
      </c>
      <c r="I65" s="23">
        <v>15.7</v>
      </c>
      <c r="J65" s="23"/>
      <c r="K65" s="22">
        <f t="shared" si="2"/>
        <v>15.7</v>
      </c>
      <c r="L65" s="22">
        <f t="shared" si="3"/>
        <v>106.80272108843538</v>
      </c>
      <c r="M65" s="22"/>
      <c r="N65" s="22">
        <f t="shared" si="4"/>
        <v>106.80272108843538</v>
      </c>
      <c r="O65" s="22">
        <f t="shared" si="5"/>
        <v>141.44144144144144</v>
      </c>
      <c r="P65" s="22"/>
      <c r="Q65" s="22">
        <f t="shared" si="6"/>
        <v>141.44144144144144</v>
      </c>
    </row>
    <row r="66" spans="1:17" s="11" customFormat="1" ht="12.75">
      <c r="A66" s="56" t="s">
        <v>75</v>
      </c>
      <c r="B66" s="10">
        <v>22010300</v>
      </c>
      <c r="C66" s="23"/>
      <c r="D66" s="23"/>
      <c r="E66" s="22"/>
      <c r="F66" s="23"/>
      <c r="G66" s="23"/>
      <c r="H66" s="22">
        <f>F66+G66</f>
        <v>0</v>
      </c>
      <c r="I66" s="23"/>
      <c r="J66" s="23"/>
      <c r="K66" s="22"/>
      <c r="L66" s="22"/>
      <c r="M66" s="22"/>
      <c r="N66" s="22"/>
      <c r="O66" s="22"/>
      <c r="P66" s="22"/>
      <c r="Q66" s="22"/>
    </row>
    <row r="67" spans="1:17" s="5" customFormat="1" ht="12.75">
      <c r="A67" s="44" t="s">
        <v>59</v>
      </c>
      <c r="B67" s="10">
        <v>22012500</v>
      </c>
      <c r="C67" s="23">
        <v>14.7</v>
      </c>
      <c r="D67" s="23"/>
      <c r="E67" s="22">
        <f t="shared" si="1"/>
        <v>14.7</v>
      </c>
      <c r="F67" s="86">
        <v>11.1</v>
      </c>
      <c r="G67" s="23"/>
      <c r="H67" s="22">
        <f>F67+G67</f>
        <v>11.1</v>
      </c>
      <c r="I67" s="23">
        <v>15.7</v>
      </c>
      <c r="J67" s="23"/>
      <c r="K67" s="22">
        <f aca="true" t="shared" si="10" ref="K67:K72">I67+J67</f>
        <v>15.7</v>
      </c>
      <c r="L67" s="22">
        <f t="shared" si="3"/>
        <v>106.80272108843538</v>
      </c>
      <c r="M67" s="22"/>
      <c r="N67" s="22">
        <f>K67/E67*100</f>
        <v>106.80272108843538</v>
      </c>
      <c r="O67" s="22">
        <f t="shared" si="5"/>
        <v>141.44144144144144</v>
      </c>
      <c r="P67" s="22"/>
      <c r="Q67" s="22">
        <f>K67/H67*100</f>
        <v>141.44144144144144</v>
      </c>
    </row>
    <row r="68" spans="1:17" s="5" customFormat="1" ht="25.5">
      <c r="A68" s="37" t="s">
        <v>39</v>
      </c>
      <c r="B68" s="10">
        <v>22012600</v>
      </c>
      <c r="C68" s="23">
        <v>100</v>
      </c>
      <c r="D68" s="23"/>
      <c r="E68" s="22">
        <f t="shared" si="1"/>
        <v>100</v>
      </c>
      <c r="F68" s="86"/>
      <c r="G68" s="23"/>
      <c r="H68" s="22"/>
      <c r="I68" s="23"/>
      <c r="J68" s="23"/>
      <c r="K68" s="22">
        <f t="shared" si="10"/>
        <v>0</v>
      </c>
      <c r="L68" s="22">
        <f t="shared" si="3"/>
        <v>0</v>
      </c>
      <c r="M68" s="22"/>
      <c r="N68" s="22">
        <f aca="true" t="shared" si="11" ref="N68:N80">K68/E68*100</f>
        <v>0</v>
      </c>
      <c r="O68" s="22"/>
      <c r="P68" s="22"/>
      <c r="Q68" s="22"/>
    </row>
    <row r="69" spans="1:17" s="9" customFormat="1" ht="12.75" hidden="1">
      <c r="A69" s="37" t="s">
        <v>43</v>
      </c>
      <c r="B69" s="10">
        <v>22012900</v>
      </c>
      <c r="C69" s="23"/>
      <c r="D69" s="23"/>
      <c r="E69" s="22">
        <f t="shared" si="1"/>
        <v>0</v>
      </c>
      <c r="F69" s="23"/>
      <c r="G69" s="23"/>
      <c r="H69" s="22">
        <f aca="true" t="shared" si="12" ref="H69:H75">F69+G69</f>
        <v>0</v>
      </c>
      <c r="I69" s="23"/>
      <c r="J69" s="23"/>
      <c r="K69" s="22">
        <f t="shared" si="10"/>
        <v>0</v>
      </c>
      <c r="L69" s="22" t="e">
        <f t="shared" si="3"/>
        <v>#DIV/0!</v>
      </c>
      <c r="M69" s="22" t="e">
        <f>J69/D69*100</f>
        <v>#DIV/0!</v>
      </c>
      <c r="N69" s="22" t="e">
        <f t="shared" si="11"/>
        <v>#DIV/0!</v>
      </c>
      <c r="O69" s="22" t="e">
        <f t="shared" si="5"/>
        <v>#DIV/0!</v>
      </c>
      <c r="P69" s="22" t="e">
        <f>J69/G69*100</f>
        <v>#DIV/0!</v>
      </c>
      <c r="Q69" s="22" t="e">
        <f>K69/H69*100</f>
        <v>#DIV/0!</v>
      </c>
    </row>
    <row r="70" spans="1:17" s="18" customFormat="1" ht="27">
      <c r="A70" s="46" t="s">
        <v>60</v>
      </c>
      <c r="B70" s="5">
        <v>22080000</v>
      </c>
      <c r="C70" s="23">
        <v>17.1</v>
      </c>
      <c r="D70" s="23"/>
      <c r="E70" s="22">
        <f t="shared" si="1"/>
        <v>17.1</v>
      </c>
      <c r="F70" s="86">
        <v>12.9</v>
      </c>
      <c r="G70" s="23"/>
      <c r="H70" s="22">
        <f t="shared" si="12"/>
        <v>12.9</v>
      </c>
      <c r="I70" s="23">
        <v>0.9</v>
      </c>
      <c r="J70" s="23"/>
      <c r="K70" s="22">
        <f t="shared" si="10"/>
        <v>0.9</v>
      </c>
      <c r="L70" s="22">
        <f t="shared" si="3"/>
        <v>5.263157894736842</v>
      </c>
      <c r="M70" s="22"/>
      <c r="N70" s="22">
        <f t="shared" si="11"/>
        <v>5.263157894736842</v>
      </c>
      <c r="O70" s="22">
        <f t="shared" si="5"/>
        <v>6.976744186046512</v>
      </c>
      <c r="P70" s="22"/>
      <c r="Q70" s="22">
        <f>K70/H70*100</f>
        <v>6.976744186046512</v>
      </c>
    </row>
    <row r="71" spans="1:17" s="5" customFormat="1" ht="25.5" hidden="1">
      <c r="A71" s="15" t="s">
        <v>25</v>
      </c>
      <c r="B71" s="10">
        <v>22010300</v>
      </c>
      <c r="C71" s="23"/>
      <c r="D71" s="23"/>
      <c r="E71" s="22">
        <f t="shared" si="1"/>
        <v>0</v>
      </c>
      <c r="F71" s="86">
        <v>12.9</v>
      </c>
      <c r="G71" s="23"/>
      <c r="H71" s="22">
        <f t="shared" si="12"/>
        <v>12.9</v>
      </c>
      <c r="I71" s="23">
        <v>0.9</v>
      </c>
      <c r="J71" s="23"/>
      <c r="K71" s="22">
        <f t="shared" si="10"/>
        <v>0.9</v>
      </c>
      <c r="L71" s="22" t="e">
        <f t="shared" si="3"/>
        <v>#DIV/0!</v>
      </c>
      <c r="M71" s="22" t="e">
        <f>J71/D71*100</f>
        <v>#DIV/0!</v>
      </c>
      <c r="N71" s="22" t="e">
        <f t="shared" si="11"/>
        <v>#DIV/0!</v>
      </c>
      <c r="O71" s="22">
        <f t="shared" si="5"/>
        <v>6.976744186046512</v>
      </c>
      <c r="P71" s="22" t="e">
        <f>J71/G71*100</f>
        <v>#DIV/0!</v>
      </c>
      <c r="Q71" s="22">
        <f>K71/H71*100</f>
        <v>6.976744186046512</v>
      </c>
    </row>
    <row r="72" spans="1:17" s="9" customFormat="1" ht="29.25" customHeight="1">
      <c r="A72" s="15" t="s">
        <v>26</v>
      </c>
      <c r="B72" s="10">
        <v>22080400</v>
      </c>
      <c r="C72" s="23">
        <v>17.1</v>
      </c>
      <c r="D72" s="23"/>
      <c r="E72" s="22">
        <f t="shared" si="1"/>
        <v>17.1</v>
      </c>
      <c r="F72" s="86">
        <v>12.9</v>
      </c>
      <c r="G72" s="23"/>
      <c r="H72" s="22">
        <f t="shared" si="12"/>
        <v>12.9</v>
      </c>
      <c r="I72" s="23">
        <v>0.9</v>
      </c>
      <c r="J72" s="23"/>
      <c r="K72" s="22">
        <f t="shared" si="10"/>
        <v>0.9</v>
      </c>
      <c r="L72" s="22">
        <f t="shared" si="3"/>
        <v>5.263157894736842</v>
      </c>
      <c r="M72" s="22"/>
      <c r="N72" s="22">
        <f t="shared" si="11"/>
        <v>5.263157894736842</v>
      </c>
      <c r="O72" s="22">
        <f t="shared" si="5"/>
        <v>6.976744186046512</v>
      </c>
      <c r="P72" s="22"/>
      <c r="Q72" s="22">
        <f>K72/H72*100</f>
        <v>6.976744186046512</v>
      </c>
    </row>
    <row r="73" spans="1:17" s="9" customFormat="1" ht="16.5" customHeight="1">
      <c r="A73" s="43" t="s">
        <v>61</v>
      </c>
      <c r="B73" s="8">
        <v>22090000</v>
      </c>
      <c r="C73" s="22">
        <f>C74+C75</f>
        <v>2.7</v>
      </c>
      <c r="D73" s="22"/>
      <c r="E73" s="22"/>
      <c r="F73" s="91">
        <f>F74+F75</f>
        <v>2.1</v>
      </c>
      <c r="G73" s="91"/>
      <c r="H73" s="22">
        <f t="shared" si="12"/>
        <v>2.1</v>
      </c>
      <c r="I73" s="94">
        <f>I74+I75+I76</f>
        <v>5.97</v>
      </c>
      <c r="J73" s="22"/>
      <c r="K73" s="75">
        <f t="shared" si="2"/>
        <v>5.97</v>
      </c>
      <c r="L73" s="22">
        <f t="shared" si="3"/>
        <v>221.1111111111111</v>
      </c>
      <c r="M73" s="22"/>
      <c r="N73" s="22"/>
      <c r="O73" s="22">
        <f t="shared" si="5"/>
        <v>284.2857142857143</v>
      </c>
      <c r="P73" s="22"/>
      <c r="Q73" s="22">
        <f t="shared" si="6"/>
        <v>284.2857142857143</v>
      </c>
    </row>
    <row r="74" spans="1:17" s="9" customFormat="1" ht="29.25" customHeight="1">
      <c r="A74" s="46" t="s">
        <v>101</v>
      </c>
      <c r="B74" s="10">
        <v>22090100</v>
      </c>
      <c r="C74" s="23">
        <v>1</v>
      </c>
      <c r="D74" s="23"/>
      <c r="E74" s="22">
        <f t="shared" si="1"/>
        <v>1</v>
      </c>
      <c r="F74" s="90">
        <v>0.8</v>
      </c>
      <c r="G74" s="23"/>
      <c r="H74" s="22">
        <f t="shared" si="12"/>
        <v>0.8</v>
      </c>
      <c r="I74" s="77">
        <v>0.07</v>
      </c>
      <c r="J74" s="23"/>
      <c r="K74" s="75">
        <f t="shared" si="2"/>
        <v>0.07</v>
      </c>
      <c r="L74" s="22">
        <f t="shared" si="3"/>
        <v>7.000000000000001</v>
      </c>
      <c r="M74" s="22"/>
      <c r="N74" s="22">
        <f t="shared" si="11"/>
        <v>7.000000000000001</v>
      </c>
      <c r="O74" s="22">
        <f t="shared" si="5"/>
        <v>8.75</v>
      </c>
      <c r="P74" s="22"/>
      <c r="Q74" s="22">
        <f t="shared" si="6"/>
        <v>8.75</v>
      </c>
    </row>
    <row r="75" spans="1:17" s="9" customFormat="1" ht="29.25" customHeight="1">
      <c r="A75" s="46" t="s">
        <v>102</v>
      </c>
      <c r="B75" s="10">
        <v>22090400</v>
      </c>
      <c r="C75" s="23">
        <v>1.7</v>
      </c>
      <c r="D75" s="23"/>
      <c r="E75" s="22">
        <f t="shared" si="1"/>
        <v>1.7</v>
      </c>
      <c r="F75" s="90">
        <v>1.3</v>
      </c>
      <c r="G75" s="23"/>
      <c r="H75" s="22">
        <f t="shared" si="12"/>
        <v>1.3</v>
      </c>
      <c r="I75" s="23">
        <v>1.9</v>
      </c>
      <c r="J75" s="23"/>
      <c r="K75" s="22">
        <f t="shared" si="2"/>
        <v>1.9</v>
      </c>
      <c r="L75" s="22">
        <f t="shared" si="3"/>
        <v>111.76470588235294</v>
      </c>
      <c r="M75" s="22"/>
      <c r="N75" s="22">
        <f t="shared" si="11"/>
        <v>111.76470588235294</v>
      </c>
      <c r="O75" s="22">
        <f t="shared" si="5"/>
        <v>146.15384615384613</v>
      </c>
      <c r="P75" s="22"/>
      <c r="Q75" s="22">
        <f t="shared" si="6"/>
        <v>146.15384615384613</v>
      </c>
    </row>
    <row r="76" spans="1:17" s="9" customFormat="1" ht="60.75" customHeight="1">
      <c r="A76" s="46" t="s">
        <v>138</v>
      </c>
      <c r="B76" s="10">
        <v>22130000</v>
      </c>
      <c r="C76" s="23"/>
      <c r="D76" s="23"/>
      <c r="E76" s="22"/>
      <c r="F76" s="90"/>
      <c r="G76" s="23"/>
      <c r="H76" s="22"/>
      <c r="I76" s="23">
        <v>4</v>
      </c>
      <c r="J76" s="23"/>
      <c r="K76" s="22">
        <f t="shared" si="2"/>
        <v>4</v>
      </c>
      <c r="L76" s="22"/>
      <c r="M76" s="22"/>
      <c r="N76" s="22"/>
      <c r="O76" s="22"/>
      <c r="P76" s="22"/>
      <c r="Q76" s="22"/>
    </row>
    <row r="77" spans="1:17" s="9" customFormat="1" ht="21.75" customHeight="1">
      <c r="A77" s="63" t="s">
        <v>103</v>
      </c>
      <c r="B77" s="8">
        <v>24000000</v>
      </c>
      <c r="C77" s="22"/>
      <c r="D77" s="22"/>
      <c r="E77" s="22"/>
      <c r="F77" s="88"/>
      <c r="G77" s="22"/>
      <c r="H77" s="22"/>
      <c r="I77" s="22">
        <f>I78</f>
        <v>5.6</v>
      </c>
      <c r="J77" s="22">
        <f>J78+J79+J80</f>
        <v>172.2</v>
      </c>
      <c r="K77" s="22">
        <f>I77+J77</f>
        <v>177.79999999999998</v>
      </c>
      <c r="L77" s="22"/>
      <c r="M77" s="22"/>
      <c r="N77" s="22"/>
      <c r="O77" s="22"/>
      <c r="P77" s="22"/>
      <c r="Q77" s="22"/>
    </row>
    <row r="78" spans="1:17" s="18" customFormat="1" ht="13.5">
      <c r="A78" s="15" t="s">
        <v>66</v>
      </c>
      <c r="B78" s="10">
        <v>24060000</v>
      </c>
      <c r="C78" s="23"/>
      <c r="D78" s="23"/>
      <c r="E78" s="22"/>
      <c r="F78" s="23"/>
      <c r="G78" s="23"/>
      <c r="H78" s="22"/>
      <c r="I78" s="23">
        <v>5.6</v>
      </c>
      <c r="J78" s="23"/>
      <c r="K78" s="22">
        <f t="shared" si="2"/>
        <v>5.6</v>
      </c>
      <c r="L78" s="22"/>
      <c r="M78" s="22"/>
      <c r="N78" s="22"/>
      <c r="O78" s="22"/>
      <c r="P78" s="22"/>
      <c r="Q78" s="22"/>
    </row>
    <row r="79" spans="1:17" s="18" customFormat="1" ht="13.5">
      <c r="A79" s="15" t="s">
        <v>66</v>
      </c>
      <c r="B79" s="10">
        <v>24060300</v>
      </c>
      <c r="C79" s="23"/>
      <c r="D79" s="23"/>
      <c r="E79" s="22"/>
      <c r="F79" s="23"/>
      <c r="G79" s="23"/>
      <c r="H79" s="22"/>
      <c r="I79" s="23">
        <v>5.6</v>
      </c>
      <c r="J79" s="23"/>
      <c r="K79" s="22">
        <f t="shared" si="2"/>
        <v>5.6</v>
      </c>
      <c r="L79" s="22"/>
      <c r="M79" s="22"/>
      <c r="N79" s="22"/>
      <c r="O79" s="22"/>
      <c r="P79" s="22"/>
      <c r="Q79" s="22"/>
    </row>
    <row r="80" spans="1:17" s="9" customFormat="1" ht="31.5" customHeight="1">
      <c r="A80" s="45" t="s">
        <v>67</v>
      </c>
      <c r="B80" s="10">
        <v>24062100</v>
      </c>
      <c r="C80" s="23"/>
      <c r="D80" s="23"/>
      <c r="E80" s="22"/>
      <c r="F80" s="23"/>
      <c r="G80" s="23"/>
      <c r="H80" s="22"/>
      <c r="I80" s="23"/>
      <c r="J80" s="23">
        <v>172.2</v>
      </c>
      <c r="K80" s="22">
        <f t="shared" si="2"/>
        <v>172.2</v>
      </c>
      <c r="L80" s="22"/>
      <c r="M80" s="22"/>
      <c r="N80" s="22"/>
      <c r="O80" s="22"/>
      <c r="P80" s="22"/>
      <c r="Q80" s="22"/>
    </row>
    <row r="81" spans="1:17" s="18" customFormat="1" ht="13.5">
      <c r="A81" s="20" t="s">
        <v>15</v>
      </c>
      <c r="B81" s="8">
        <v>25000000</v>
      </c>
      <c r="C81" s="22"/>
      <c r="D81" s="22">
        <v>230</v>
      </c>
      <c r="E81" s="22">
        <f aca="true" t="shared" si="13" ref="E81:E111">C81+D81</f>
        <v>230</v>
      </c>
      <c r="F81" s="22"/>
      <c r="G81" s="22">
        <f>G82+G86+G83+G84+G85</f>
        <v>920.9</v>
      </c>
      <c r="H81" s="22">
        <f aca="true" t="shared" si="14" ref="H81:H111">F81+G81</f>
        <v>920.9</v>
      </c>
      <c r="I81" s="22"/>
      <c r="J81" s="22">
        <f>J82+J83+J84+J85+J86</f>
        <v>1260.7</v>
      </c>
      <c r="K81" s="22">
        <f aca="true" t="shared" si="15" ref="K81:K119">I81+J81</f>
        <v>1260.7</v>
      </c>
      <c r="L81" s="22"/>
      <c r="M81" s="22">
        <f>J81/D81*100</f>
        <v>548.1304347826086</v>
      </c>
      <c r="N81" s="22">
        <f aca="true" t="shared" si="16" ref="N81:N111">K81/E81*100</f>
        <v>548.1304347826086</v>
      </c>
      <c r="O81" s="22"/>
      <c r="P81" s="22">
        <f aca="true" t="shared" si="17" ref="P81:P111">J81/G81*100</f>
        <v>136.898686067977</v>
      </c>
      <c r="Q81" s="22">
        <f aca="true" t="shared" si="18" ref="Q81:Q111">K81/H81*100</f>
        <v>136.898686067977</v>
      </c>
    </row>
    <row r="82" spans="1:18" s="9" customFormat="1" ht="25.5">
      <c r="A82" s="19" t="s">
        <v>28</v>
      </c>
      <c r="B82" s="10">
        <v>25010000</v>
      </c>
      <c r="C82" s="23"/>
      <c r="D82" s="23">
        <v>230</v>
      </c>
      <c r="E82" s="22">
        <f t="shared" si="13"/>
        <v>230</v>
      </c>
      <c r="F82" s="33"/>
      <c r="G82" s="23"/>
      <c r="H82" s="22">
        <f t="shared" si="14"/>
        <v>0</v>
      </c>
      <c r="I82" s="23"/>
      <c r="J82" s="23"/>
      <c r="K82" s="22">
        <f t="shared" si="15"/>
        <v>0</v>
      </c>
      <c r="L82" s="22"/>
      <c r="M82" s="22">
        <f>J82/D82*100</f>
        <v>0</v>
      </c>
      <c r="N82" s="22">
        <f t="shared" si="16"/>
        <v>0</v>
      </c>
      <c r="O82" s="22"/>
      <c r="P82" s="22"/>
      <c r="Q82" s="22"/>
      <c r="R82" s="5"/>
    </row>
    <row r="83" spans="1:18" s="9" customFormat="1" ht="12.75">
      <c r="A83" s="19" t="s">
        <v>105</v>
      </c>
      <c r="B83" s="10">
        <v>25010100</v>
      </c>
      <c r="C83" s="23"/>
      <c r="D83" s="23">
        <v>230</v>
      </c>
      <c r="E83" s="22">
        <f t="shared" si="13"/>
        <v>230</v>
      </c>
      <c r="F83" s="33"/>
      <c r="G83" s="23">
        <v>313.7</v>
      </c>
      <c r="H83" s="22">
        <f t="shared" si="14"/>
        <v>313.7</v>
      </c>
      <c r="I83" s="23"/>
      <c r="J83" s="23">
        <v>454.1</v>
      </c>
      <c r="K83" s="22">
        <f t="shared" si="15"/>
        <v>454.1</v>
      </c>
      <c r="L83" s="22"/>
      <c r="M83" s="22">
        <f>J83/D83*100</f>
        <v>197.43478260869566</v>
      </c>
      <c r="N83" s="22">
        <f t="shared" si="16"/>
        <v>197.43478260869566</v>
      </c>
      <c r="O83" s="22"/>
      <c r="P83" s="22">
        <f t="shared" si="17"/>
        <v>144.75613643608546</v>
      </c>
      <c r="Q83" s="22">
        <f t="shared" si="18"/>
        <v>144.75613643608546</v>
      </c>
      <c r="R83" s="5"/>
    </row>
    <row r="84" spans="1:18" s="9" customFormat="1" ht="12.75">
      <c r="A84" s="19" t="s">
        <v>135</v>
      </c>
      <c r="B84" s="10">
        <v>25010400</v>
      </c>
      <c r="C84" s="23"/>
      <c r="D84" s="23"/>
      <c r="E84" s="22"/>
      <c r="F84" s="33"/>
      <c r="G84" s="23">
        <v>2.2</v>
      </c>
      <c r="H84" s="22">
        <f t="shared" si="14"/>
        <v>2.2</v>
      </c>
      <c r="I84" s="23"/>
      <c r="J84" s="23"/>
      <c r="K84" s="22"/>
      <c r="L84" s="22"/>
      <c r="M84" s="22"/>
      <c r="N84" s="22"/>
      <c r="O84" s="22"/>
      <c r="P84" s="22"/>
      <c r="Q84" s="22"/>
      <c r="R84" s="5"/>
    </row>
    <row r="85" spans="1:18" s="9" customFormat="1" ht="12.75">
      <c r="A85" s="19" t="s">
        <v>109</v>
      </c>
      <c r="B85" s="10">
        <v>25020100</v>
      </c>
      <c r="C85" s="23"/>
      <c r="D85" s="23"/>
      <c r="E85" s="22"/>
      <c r="F85" s="33"/>
      <c r="G85" s="23">
        <v>605</v>
      </c>
      <c r="H85" s="22">
        <f t="shared" si="14"/>
        <v>605</v>
      </c>
      <c r="I85" s="23"/>
      <c r="J85" s="23">
        <v>806.6</v>
      </c>
      <c r="K85" s="22">
        <f t="shared" si="15"/>
        <v>806.6</v>
      </c>
      <c r="L85" s="22"/>
      <c r="M85" s="22"/>
      <c r="N85" s="22"/>
      <c r="O85" s="22"/>
      <c r="P85" s="22">
        <f t="shared" si="17"/>
        <v>133.3223140495868</v>
      </c>
      <c r="Q85" s="22">
        <f t="shared" si="18"/>
        <v>133.3223140495868</v>
      </c>
      <c r="R85" s="5"/>
    </row>
    <row r="86" spans="1:18" s="9" customFormat="1" ht="12.75">
      <c r="A86" s="19" t="s">
        <v>16</v>
      </c>
      <c r="B86" s="10">
        <v>25020000</v>
      </c>
      <c r="C86" s="23"/>
      <c r="D86" s="23"/>
      <c r="E86" s="22"/>
      <c r="F86" s="33"/>
      <c r="G86" s="23"/>
      <c r="H86" s="22">
        <f t="shared" si="14"/>
        <v>0</v>
      </c>
      <c r="I86" s="23"/>
      <c r="J86" s="23"/>
      <c r="K86" s="22">
        <f t="shared" si="15"/>
        <v>0</v>
      </c>
      <c r="L86" s="22"/>
      <c r="M86" s="22"/>
      <c r="N86" s="22"/>
      <c r="O86" s="22"/>
      <c r="P86" s="22"/>
      <c r="Q86" s="22"/>
      <c r="R86" s="5"/>
    </row>
    <row r="87" spans="1:17" s="49" customFormat="1" ht="15.75">
      <c r="A87" s="26" t="s">
        <v>29</v>
      </c>
      <c r="B87" s="78"/>
      <c r="C87" s="22">
        <f>C15+C57</f>
        <v>76289.5</v>
      </c>
      <c r="D87" s="22">
        <f>D15+D57</f>
        <v>703</v>
      </c>
      <c r="E87" s="22">
        <f t="shared" si="13"/>
        <v>76992.5</v>
      </c>
      <c r="F87" s="22">
        <f>F15+F57</f>
        <v>54613.6</v>
      </c>
      <c r="G87" s="22">
        <f>G57+G52</f>
        <v>1275.5</v>
      </c>
      <c r="H87" s="22">
        <f t="shared" si="14"/>
        <v>55889.1</v>
      </c>
      <c r="I87" s="22">
        <f>I15+I57</f>
        <v>51765.213999999985</v>
      </c>
      <c r="J87" s="22">
        <f>J52+J57</f>
        <v>1737</v>
      </c>
      <c r="K87" s="22">
        <f t="shared" si="15"/>
        <v>53502.213999999985</v>
      </c>
      <c r="L87" s="22">
        <f aca="true" t="shared" si="19" ref="L87:L111">I87/C87*100</f>
        <v>67.85365482799072</v>
      </c>
      <c r="M87" s="22">
        <f>J87/D87*100</f>
        <v>247.08392603129442</v>
      </c>
      <c r="N87" s="22">
        <f t="shared" si="16"/>
        <v>69.49016332759682</v>
      </c>
      <c r="O87" s="22">
        <f aca="true" t="shared" si="20" ref="O87:O111">I87/F87*100</f>
        <v>94.7844749293216</v>
      </c>
      <c r="P87" s="22">
        <f t="shared" si="17"/>
        <v>136.18188945511565</v>
      </c>
      <c r="Q87" s="22">
        <f t="shared" si="18"/>
        <v>95.72924595314647</v>
      </c>
    </row>
    <row r="88" spans="1:17" s="24" customFormat="1" ht="14.25">
      <c r="A88" s="25" t="s">
        <v>17</v>
      </c>
      <c r="B88" s="8">
        <v>40000000</v>
      </c>
      <c r="C88" s="22">
        <v>27844.78</v>
      </c>
      <c r="D88" s="22"/>
      <c r="E88" s="22">
        <f t="shared" si="13"/>
        <v>27844.78</v>
      </c>
      <c r="F88" s="22">
        <f>F92+F102+F104</f>
        <v>21854.9</v>
      </c>
      <c r="G88" s="22"/>
      <c r="H88" s="22">
        <f t="shared" si="14"/>
        <v>21854.9</v>
      </c>
      <c r="I88" s="22">
        <f>I92+I102+I104</f>
        <v>21854.9</v>
      </c>
      <c r="J88" s="22"/>
      <c r="K88" s="22">
        <f t="shared" si="15"/>
        <v>21854.9</v>
      </c>
      <c r="L88" s="22">
        <f t="shared" si="19"/>
        <v>78.48831989335166</v>
      </c>
      <c r="M88" s="22"/>
      <c r="N88" s="22">
        <f t="shared" si="16"/>
        <v>78.48831989335166</v>
      </c>
      <c r="O88" s="22">
        <f t="shared" si="20"/>
        <v>100</v>
      </c>
      <c r="P88" s="22"/>
      <c r="Q88" s="22">
        <f t="shared" si="18"/>
        <v>100</v>
      </c>
    </row>
    <row r="89" spans="1:17" s="24" customFormat="1" ht="15" hidden="1">
      <c r="A89" s="34" t="s">
        <v>36</v>
      </c>
      <c r="B89" s="8">
        <v>41020000</v>
      </c>
      <c r="C89" s="22">
        <f>C90</f>
        <v>0</v>
      </c>
      <c r="D89" s="22">
        <f aca="true" t="shared" si="21" ref="D89:J89">D90</f>
        <v>0</v>
      </c>
      <c r="E89" s="22">
        <f t="shared" si="13"/>
        <v>0</v>
      </c>
      <c r="F89" s="22">
        <f t="shared" si="21"/>
        <v>0</v>
      </c>
      <c r="G89" s="22">
        <f t="shared" si="21"/>
        <v>0</v>
      </c>
      <c r="H89" s="22">
        <f t="shared" si="14"/>
        <v>0</v>
      </c>
      <c r="I89" s="22">
        <f t="shared" si="21"/>
        <v>0</v>
      </c>
      <c r="J89" s="22">
        <f t="shared" si="21"/>
        <v>0</v>
      </c>
      <c r="K89" s="22">
        <f t="shared" si="15"/>
        <v>0</v>
      </c>
      <c r="L89" s="22" t="e">
        <f t="shared" si="19"/>
        <v>#DIV/0!</v>
      </c>
      <c r="M89" s="22" t="e">
        <f>J89/D89*100</f>
        <v>#DIV/0!</v>
      </c>
      <c r="N89" s="22" t="e">
        <f t="shared" si="16"/>
        <v>#DIV/0!</v>
      </c>
      <c r="O89" s="22" t="e">
        <f t="shared" si="20"/>
        <v>#DIV/0!</v>
      </c>
      <c r="P89" s="22" t="e">
        <f t="shared" si="17"/>
        <v>#DIV/0!</v>
      </c>
      <c r="Q89" s="22" t="e">
        <f t="shared" si="18"/>
        <v>#DIV/0!</v>
      </c>
    </row>
    <row r="90" spans="1:18" s="24" customFormat="1" ht="38.25" hidden="1">
      <c r="A90" s="36" t="s">
        <v>40</v>
      </c>
      <c r="B90" s="10">
        <v>41020200</v>
      </c>
      <c r="C90" s="23"/>
      <c r="D90" s="23"/>
      <c r="E90" s="22">
        <f t="shared" si="13"/>
        <v>0</v>
      </c>
      <c r="F90" s="23"/>
      <c r="G90" s="23"/>
      <c r="H90" s="22">
        <f t="shared" si="14"/>
        <v>0</v>
      </c>
      <c r="I90" s="23"/>
      <c r="J90" s="23"/>
      <c r="K90" s="22">
        <f t="shared" si="15"/>
        <v>0</v>
      </c>
      <c r="L90" s="22" t="e">
        <f t="shared" si="19"/>
        <v>#DIV/0!</v>
      </c>
      <c r="M90" s="22" t="e">
        <f>J90/D90*100</f>
        <v>#DIV/0!</v>
      </c>
      <c r="N90" s="22" t="e">
        <f t="shared" si="16"/>
        <v>#DIV/0!</v>
      </c>
      <c r="O90" s="22" t="e">
        <f t="shared" si="20"/>
        <v>#DIV/0!</v>
      </c>
      <c r="P90" s="22" t="e">
        <f t="shared" si="17"/>
        <v>#DIV/0!</v>
      </c>
      <c r="Q90" s="22" t="e">
        <f t="shared" si="18"/>
        <v>#DIV/0!</v>
      </c>
      <c r="R90" s="41"/>
    </row>
    <row r="91" spans="1:18" s="24" customFormat="1" ht="15">
      <c r="A91" s="36"/>
      <c r="B91" s="10">
        <v>41000000</v>
      </c>
      <c r="C91" s="23">
        <v>27844.78</v>
      </c>
      <c r="D91" s="23"/>
      <c r="E91" s="22">
        <f t="shared" si="13"/>
        <v>27844.78</v>
      </c>
      <c r="F91" s="23">
        <f>F92+F102</f>
        <v>20997</v>
      </c>
      <c r="G91" s="23"/>
      <c r="H91" s="22">
        <f t="shared" si="14"/>
        <v>20997</v>
      </c>
      <c r="I91" s="23">
        <f>I92+I102</f>
        <v>20997</v>
      </c>
      <c r="J91" s="23"/>
      <c r="K91" s="22">
        <f t="shared" si="15"/>
        <v>20997</v>
      </c>
      <c r="L91" s="22">
        <f t="shared" si="19"/>
        <v>75.4073115319999</v>
      </c>
      <c r="M91" s="22"/>
      <c r="N91" s="22">
        <f t="shared" si="16"/>
        <v>75.4073115319999</v>
      </c>
      <c r="O91" s="22">
        <f t="shared" si="20"/>
        <v>100</v>
      </c>
      <c r="P91" s="22"/>
      <c r="Q91" s="22">
        <f t="shared" si="18"/>
        <v>100</v>
      </c>
      <c r="R91" s="41"/>
    </row>
    <row r="92" spans="1:17" s="18" customFormat="1" ht="15">
      <c r="A92" s="34" t="s">
        <v>18</v>
      </c>
      <c r="B92" s="8">
        <v>41030000</v>
      </c>
      <c r="C92" s="22">
        <v>27237.4</v>
      </c>
      <c r="D92" s="22"/>
      <c r="E92" s="22">
        <f t="shared" si="13"/>
        <v>27237.4</v>
      </c>
      <c r="F92" s="22">
        <f>F95+F96</f>
        <v>20651.7</v>
      </c>
      <c r="G92" s="22"/>
      <c r="H92" s="22">
        <f t="shared" si="14"/>
        <v>20651.7</v>
      </c>
      <c r="I92" s="22">
        <f>I95+I96</f>
        <v>20651.7</v>
      </c>
      <c r="J92" s="22"/>
      <c r="K92" s="22">
        <f t="shared" si="15"/>
        <v>20651.7</v>
      </c>
      <c r="L92" s="22">
        <f t="shared" si="19"/>
        <v>75.82111361583705</v>
      </c>
      <c r="M92" s="22"/>
      <c r="N92" s="22">
        <f t="shared" si="16"/>
        <v>75.82111361583705</v>
      </c>
      <c r="O92" s="22">
        <f t="shared" si="20"/>
        <v>100</v>
      </c>
      <c r="P92" s="22"/>
      <c r="Q92" s="22">
        <f t="shared" si="18"/>
        <v>100</v>
      </c>
    </row>
    <row r="93" spans="1:17" s="18" customFormat="1" ht="13.5" hidden="1">
      <c r="A93" s="15" t="s">
        <v>35</v>
      </c>
      <c r="B93" s="10">
        <v>41030400</v>
      </c>
      <c r="C93" s="23"/>
      <c r="D93" s="23"/>
      <c r="E93" s="22">
        <f t="shared" si="13"/>
        <v>0</v>
      </c>
      <c r="F93" s="23"/>
      <c r="G93" s="23"/>
      <c r="H93" s="22">
        <f t="shared" si="14"/>
        <v>0</v>
      </c>
      <c r="I93" s="22"/>
      <c r="J93" s="23"/>
      <c r="K93" s="22">
        <f t="shared" si="15"/>
        <v>0</v>
      </c>
      <c r="L93" s="22" t="e">
        <f t="shared" si="19"/>
        <v>#DIV/0!</v>
      </c>
      <c r="M93" s="22" t="e">
        <f>J93/D93*100</f>
        <v>#DIV/0!</v>
      </c>
      <c r="N93" s="22" t="e">
        <f t="shared" si="16"/>
        <v>#DIV/0!</v>
      </c>
      <c r="O93" s="22" t="e">
        <f t="shared" si="20"/>
        <v>#DIV/0!</v>
      </c>
      <c r="P93" s="22" t="e">
        <f t="shared" si="17"/>
        <v>#DIV/0!</v>
      </c>
      <c r="Q93" s="22" t="e">
        <f t="shared" si="18"/>
        <v>#DIV/0!</v>
      </c>
    </row>
    <row r="94" spans="1:17" s="18" customFormat="1" ht="24" hidden="1">
      <c r="A94" s="51" t="s">
        <v>70</v>
      </c>
      <c r="B94" s="10">
        <v>41033200</v>
      </c>
      <c r="C94" s="23"/>
      <c r="D94" s="23"/>
      <c r="E94" s="22">
        <f t="shared" si="13"/>
        <v>0</v>
      </c>
      <c r="F94" s="92">
        <v>0</v>
      </c>
      <c r="G94" s="23"/>
      <c r="H94" s="22">
        <f t="shared" si="14"/>
        <v>0</v>
      </c>
      <c r="I94" s="92">
        <v>0</v>
      </c>
      <c r="J94" s="23"/>
      <c r="K94" s="22">
        <f t="shared" si="15"/>
        <v>0</v>
      </c>
      <c r="L94" s="22" t="e">
        <f t="shared" si="19"/>
        <v>#DIV/0!</v>
      </c>
      <c r="M94" s="22" t="e">
        <f>J94/D94*100</f>
        <v>#DIV/0!</v>
      </c>
      <c r="N94" s="22" t="e">
        <f t="shared" si="16"/>
        <v>#DIV/0!</v>
      </c>
      <c r="O94" s="22" t="e">
        <f t="shared" si="20"/>
        <v>#DIV/0!</v>
      </c>
      <c r="P94" s="22" t="e">
        <f t="shared" si="17"/>
        <v>#DIV/0!</v>
      </c>
      <c r="Q94" s="22" t="e">
        <f t="shared" si="18"/>
        <v>#DIV/0!</v>
      </c>
    </row>
    <row r="95" spans="1:17" s="5" customFormat="1" ht="16.5" customHeight="1">
      <c r="A95" s="19" t="s">
        <v>34</v>
      </c>
      <c r="B95" s="10">
        <v>41033900</v>
      </c>
      <c r="C95" s="23">
        <v>27237.4</v>
      </c>
      <c r="D95" s="23"/>
      <c r="E95" s="22">
        <f t="shared" si="13"/>
        <v>27237.4</v>
      </c>
      <c r="F95" s="92">
        <v>20039.7</v>
      </c>
      <c r="G95" s="23"/>
      <c r="H95" s="22">
        <f t="shared" si="14"/>
        <v>20039.7</v>
      </c>
      <c r="I95" s="92">
        <v>20039.7</v>
      </c>
      <c r="J95" s="23"/>
      <c r="K95" s="22">
        <f t="shared" si="15"/>
        <v>20039.7</v>
      </c>
      <c r="L95" s="22">
        <f t="shared" si="19"/>
        <v>73.57420311777189</v>
      </c>
      <c r="M95" s="22"/>
      <c r="N95" s="22">
        <f t="shared" si="16"/>
        <v>73.57420311777189</v>
      </c>
      <c r="O95" s="22">
        <f t="shared" si="20"/>
        <v>100</v>
      </c>
      <c r="P95" s="22"/>
      <c r="Q95" s="22">
        <f t="shared" si="18"/>
        <v>100</v>
      </c>
    </row>
    <row r="96" spans="1:17" s="5" customFormat="1" ht="30" customHeight="1">
      <c r="A96" s="32" t="s">
        <v>136</v>
      </c>
      <c r="B96" s="3">
        <v>41035500</v>
      </c>
      <c r="C96" s="23"/>
      <c r="D96" s="23"/>
      <c r="E96" s="22"/>
      <c r="F96" s="92">
        <v>612</v>
      </c>
      <c r="G96" s="23">
        <v>3000</v>
      </c>
      <c r="H96" s="22">
        <f t="shared" si="14"/>
        <v>3612</v>
      </c>
      <c r="I96" s="92">
        <v>612</v>
      </c>
      <c r="J96" s="23">
        <v>3000</v>
      </c>
      <c r="K96" s="22">
        <f t="shared" si="15"/>
        <v>3612</v>
      </c>
      <c r="L96" s="22"/>
      <c r="M96" s="22"/>
      <c r="N96" s="22"/>
      <c r="O96" s="22"/>
      <c r="P96" s="22"/>
      <c r="Q96" s="22"/>
    </row>
    <row r="97" spans="1:17" s="5" customFormat="1" ht="25.5" hidden="1">
      <c r="A97" s="32" t="s">
        <v>45</v>
      </c>
      <c r="B97" s="3">
        <v>41034500</v>
      </c>
      <c r="C97" s="23"/>
      <c r="D97" s="23"/>
      <c r="E97" s="22">
        <f t="shared" si="13"/>
        <v>0</v>
      </c>
      <c r="F97" s="23">
        <v>0</v>
      </c>
      <c r="G97" s="23"/>
      <c r="H97" s="22">
        <f t="shared" si="14"/>
        <v>0</v>
      </c>
      <c r="I97" s="23">
        <v>0</v>
      </c>
      <c r="J97" s="23"/>
      <c r="K97" s="22">
        <f t="shared" si="15"/>
        <v>0</v>
      </c>
      <c r="L97" s="22" t="e">
        <f t="shared" si="19"/>
        <v>#DIV/0!</v>
      </c>
      <c r="M97" s="22" t="e">
        <f>J97/D97*100</f>
        <v>#DIV/0!</v>
      </c>
      <c r="N97" s="22" t="e">
        <f t="shared" si="16"/>
        <v>#DIV/0!</v>
      </c>
      <c r="O97" s="22" t="e">
        <f t="shared" si="20"/>
        <v>#DIV/0!</v>
      </c>
      <c r="P97" s="22" t="e">
        <f t="shared" si="17"/>
        <v>#DIV/0!</v>
      </c>
      <c r="Q97" s="22" t="e">
        <f t="shared" si="18"/>
        <v>#DIV/0!</v>
      </c>
    </row>
    <row r="98" spans="1:17" s="11" customFormat="1" ht="20.25" customHeight="1" hidden="1">
      <c r="A98" s="16" t="s">
        <v>4</v>
      </c>
      <c r="B98" s="3">
        <v>41035000</v>
      </c>
      <c r="C98" s="23"/>
      <c r="D98" s="23"/>
      <c r="E98" s="22">
        <f t="shared" si="13"/>
        <v>0</v>
      </c>
      <c r="F98" s="23"/>
      <c r="G98" s="23"/>
      <c r="H98" s="22">
        <f t="shared" si="14"/>
        <v>0</v>
      </c>
      <c r="I98" s="23"/>
      <c r="J98" s="23"/>
      <c r="K98" s="22">
        <f t="shared" si="15"/>
        <v>0</v>
      </c>
      <c r="L98" s="22" t="e">
        <f t="shared" si="19"/>
        <v>#DIV/0!</v>
      </c>
      <c r="M98" s="22" t="e">
        <f>J98/D98*100</f>
        <v>#DIV/0!</v>
      </c>
      <c r="N98" s="22" t="e">
        <f t="shared" si="16"/>
        <v>#DIV/0!</v>
      </c>
      <c r="O98" s="22" t="e">
        <f t="shared" si="20"/>
        <v>#DIV/0!</v>
      </c>
      <c r="P98" s="22" t="e">
        <f t="shared" si="17"/>
        <v>#DIV/0!</v>
      </c>
      <c r="Q98" s="22" t="e">
        <f t="shared" si="18"/>
        <v>#DIV/0!</v>
      </c>
    </row>
    <row r="99" spans="1:17" s="11" customFormat="1" ht="25.5" hidden="1">
      <c r="A99" s="36" t="s">
        <v>44</v>
      </c>
      <c r="B99" s="3">
        <v>41035400</v>
      </c>
      <c r="C99" s="23"/>
      <c r="D99" s="23"/>
      <c r="E99" s="22">
        <f t="shared" si="13"/>
        <v>0</v>
      </c>
      <c r="F99" s="23"/>
      <c r="G99" s="23"/>
      <c r="H99" s="22">
        <f t="shared" si="14"/>
        <v>0</v>
      </c>
      <c r="I99" s="23"/>
      <c r="J99" s="23"/>
      <c r="K99" s="22">
        <f t="shared" si="15"/>
        <v>0</v>
      </c>
      <c r="L99" s="22" t="e">
        <f t="shared" si="19"/>
        <v>#DIV/0!</v>
      </c>
      <c r="M99" s="22" t="e">
        <f>J99/D99*100</f>
        <v>#DIV/0!</v>
      </c>
      <c r="N99" s="22" t="e">
        <f t="shared" si="16"/>
        <v>#DIV/0!</v>
      </c>
      <c r="O99" s="22" t="e">
        <f t="shared" si="20"/>
        <v>#DIV/0!</v>
      </c>
      <c r="P99" s="22" t="e">
        <f t="shared" si="17"/>
        <v>#DIV/0!</v>
      </c>
      <c r="Q99" s="22" t="e">
        <f t="shared" si="18"/>
        <v>#DIV/0!</v>
      </c>
    </row>
    <row r="100" spans="1:17" s="5" customFormat="1" ht="51" hidden="1">
      <c r="A100" s="16" t="s">
        <v>27</v>
      </c>
      <c r="B100" s="3">
        <v>41035800</v>
      </c>
      <c r="C100" s="23"/>
      <c r="D100" s="23"/>
      <c r="E100" s="22">
        <f t="shared" si="13"/>
        <v>0</v>
      </c>
      <c r="F100" s="23"/>
      <c r="G100" s="23"/>
      <c r="H100" s="22">
        <f t="shared" si="14"/>
        <v>0</v>
      </c>
      <c r="I100" s="23"/>
      <c r="J100" s="23"/>
      <c r="K100" s="22">
        <f t="shared" si="15"/>
        <v>0</v>
      </c>
      <c r="L100" s="22" t="e">
        <f t="shared" si="19"/>
        <v>#DIV/0!</v>
      </c>
      <c r="M100" s="22" t="e">
        <f>J100/D100*100</f>
        <v>#DIV/0!</v>
      </c>
      <c r="N100" s="22" t="e">
        <f t="shared" si="16"/>
        <v>#DIV/0!</v>
      </c>
      <c r="O100" s="22" t="e">
        <f t="shared" si="20"/>
        <v>#DIV/0!</v>
      </c>
      <c r="P100" s="22" t="e">
        <f t="shared" si="17"/>
        <v>#DIV/0!</v>
      </c>
      <c r="Q100" s="22" t="e">
        <f t="shared" si="18"/>
        <v>#DIV/0!</v>
      </c>
    </row>
    <row r="101" spans="1:17" s="5" customFormat="1" ht="12.75">
      <c r="A101" s="16"/>
      <c r="B101" s="3"/>
      <c r="C101" s="23"/>
      <c r="D101" s="23"/>
      <c r="E101" s="22"/>
      <c r="F101" s="23"/>
      <c r="G101" s="23"/>
      <c r="H101" s="22"/>
      <c r="I101" s="23"/>
      <c r="J101" s="23"/>
      <c r="K101" s="22"/>
      <c r="L101" s="22"/>
      <c r="M101" s="22"/>
      <c r="N101" s="22"/>
      <c r="O101" s="22"/>
      <c r="P101" s="22"/>
      <c r="Q101" s="22"/>
    </row>
    <row r="102" spans="1:17" s="18" customFormat="1" ht="18" customHeight="1">
      <c r="A102" s="52" t="s">
        <v>62</v>
      </c>
      <c r="B102" s="4">
        <v>41040000</v>
      </c>
      <c r="C102" s="22">
        <v>137.3</v>
      </c>
      <c r="D102" s="22"/>
      <c r="E102" s="22">
        <f t="shared" si="13"/>
        <v>137.3</v>
      </c>
      <c r="F102" s="22">
        <f>F103</f>
        <v>345.3</v>
      </c>
      <c r="G102" s="22"/>
      <c r="H102" s="22">
        <f t="shared" si="14"/>
        <v>345.3</v>
      </c>
      <c r="I102" s="22">
        <f>I103</f>
        <v>345.3</v>
      </c>
      <c r="J102" s="22"/>
      <c r="K102" s="22">
        <f t="shared" si="15"/>
        <v>345.3</v>
      </c>
      <c r="L102" s="22">
        <f t="shared" si="19"/>
        <v>251.49308084486526</v>
      </c>
      <c r="M102" s="22"/>
      <c r="N102" s="22">
        <f t="shared" si="16"/>
        <v>251.49308084486526</v>
      </c>
      <c r="O102" s="22">
        <f t="shared" si="20"/>
        <v>100</v>
      </c>
      <c r="P102" s="22"/>
      <c r="Q102" s="22">
        <f t="shared" si="18"/>
        <v>100</v>
      </c>
    </row>
    <row r="103" spans="1:17" s="5" customFormat="1" ht="37.5" customHeight="1">
      <c r="A103" s="47" t="s">
        <v>63</v>
      </c>
      <c r="B103" s="3">
        <v>41040200</v>
      </c>
      <c r="C103" s="23">
        <v>137.3</v>
      </c>
      <c r="D103" s="23"/>
      <c r="E103" s="22">
        <f t="shared" si="13"/>
        <v>137.3</v>
      </c>
      <c r="F103" s="92">
        <v>345.3</v>
      </c>
      <c r="G103" s="23"/>
      <c r="H103" s="22">
        <f t="shared" si="14"/>
        <v>345.3</v>
      </c>
      <c r="I103" s="23">
        <v>345.3</v>
      </c>
      <c r="J103" s="23"/>
      <c r="K103" s="22">
        <f t="shared" si="15"/>
        <v>345.3</v>
      </c>
      <c r="L103" s="22">
        <f t="shared" si="19"/>
        <v>251.49308084486526</v>
      </c>
      <c r="M103" s="22"/>
      <c r="N103" s="22">
        <f t="shared" si="16"/>
        <v>251.49308084486526</v>
      </c>
      <c r="O103" s="22">
        <f t="shared" si="20"/>
        <v>100</v>
      </c>
      <c r="P103" s="22"/>
      <c r="Q103" s="22">
        <f t="shared" si="18"/>
        <v>100</v>
      </c>
    </row>
    <row r="104" spans="1:17" s="18" customFormat="1" ht="21.75" customHeight="1">
      <c r="A104" s="53" t="s">
        <v>68</v>
      </c>
      <c r="B104" s="4">
        <v>41050000</v>
      </c>
      <c r="C104" s="22">
        <v>470.08</v>
      </c>
      <c r="D104" s="22"/>
      <c r="E104" s="22">
        <f t="shared" si="13"/>
        <v>470.08</v>
      </c>
      <c r="F104" s="22">
        <f>F106+F108+F107</f>
        <v>857.9000000000001</v>
      </c>
      <c r="G104" s="22"/>
      <c r="H104" s="22">
        <f t="shared" si="14"/>
        <v>857.9000000000001</v>
      </c>
      <c r="I104" s="22">
        <f>I106+I108+I107</f>
        <v>857.9000000000001</v>
      </c>
      <c r="J104" s="22"/>
      <c r="K104" s="22">
        <f t="shared" si="15"/>
        <v>857.9000000000001</v>
      </c>
      <c r="L104" s="22">
        <f t="shared" si="19"/>
        <v>182.50085091899254</v>
      </c>
      <c r="M104" s="22"/>
      <c r="N104" s="22">
        <f t="shared" si="16"/>
        <v>182.50085091899254</v>
      </c>
      <c r="O104" s="22">
        <f t="shared" si="20"/>
        <v>100</v>
      </c>
      <c r="P104" s="22"/>
      <c r="Q104" s="22">
        <f t="shared" si="18"/>
        <v>100</v>
      </c>
    </row>
    <row r="105" spans="1:17" s="5" customFormat="1" ht="28.5" customHeight="1">
      <c r="A105" s="50" t="s">
        <v>69</v>
      </c>
      <c r="B105" s="3">
        <v>41051100</v>
      </c>
      <c r="C105" s="23"/>
      <c r="D105" s="23"/>
      <c r="E105" s="22"/>
      <c r="F105" s="23"/>
      <c r="G105" s="23"/>
      <c r="H105" s="22"/>
      <c r="I105" s="23"/>
      <c r="J105" s="23"/>
      <c r="K105" s="22"/>
      <c r="L105" s="22"/>
      <c r="M105" s="22"/>
      <c r="N105" s="22"/>
      <c r="O105" s="22"/>
      <c r="P105" s="22"/>
      <c r="Q105" s="22"/>
    </row>
    <row r="106" spans="1:17" s="5" customFormat="1" ht="34.5" customHeight="1">
      <c r="A106" s="51" t="s">
        <v>71</v>
      </c>
      <c r="B106" s="3">
        <v>41051200</v>
      </c>
      <c r="C106" s="23">
        <v>142.98</v>
      </c>
      <c r="D106" s="23"/>
      <c r="E106" s="22">
        <f t="shared" si="13"/>
        <v>142.98</v>
      </c>
      <c r="F106" s="92">
        <v>71.1</v>
      </c>
      <c r="G106" s="23"/>
      <c r="H106" s="22">
        <f t="shared" si="14"/>
        <v>71.1</v>
      </c>
      <c r="I106" s="23">
        <v>71.1</v>
      </c>
      <c r="J106" s="23"/>
      <c r="K106" s="22">
        <f t="shared" si="15"/>
        <v>71.1</v>
      </c>
      <c r="L106" s="22">
        <f t="shared" si="19"/>
        <v>49.72723457826269</v>
      </c>
      <c r="M106" s="22"/>
      <c r="N106" s="22">
        <f t="shared" si="16"/>
        <v>49.72723457826269</v>
      </c>
      <c r="O106" s="22">
        <f t="shared" si="20"/>
        <v>100</v>
      </c>
      <c r="P106" s="22"/>
      <c r="Q106" s="22">
        <f t="shared" si="18"/>
        <v>100</v>
      </c>
    </row>
    <row r="107" spans="1:17" s="5" customFormat="1" ht="34.5" customHeight="1">
      <c r="A107" s="51" t="s">
        <v>72</v>
      </c>
      <c r="B107" s="3">
        <v>41051400</v>
      </c>
      <c r="C107" s="23"/>
      <c r="D107" s="23"/>
      <c r="E107" s="22"/>
      <c r="F107" s="92">
        <v>296.2</v>
      </c>
      <c r="G107" s="23"/>
      <c r="H107" s="22"/>
      <c r="I107" s="23">
        <v>296.2</v>
      </c>
      <c r="J107" s="23"/>
      <c r="K107" s="22">
        <f t="shared" si="15"/>
        <v>296.2</v>
      </c>
      <c r="L107" s="22"/>
      <c r="M107" s="22"/>
      <c r="N107" s="22"/>
      <c r="O107" s="22">
        <f t="shared" si="20"/>
        <v>100</v>
      </c>
      <c r="P107" s="22"/>
      <c r="Q107" s="22"/>
    </row>
    <row r="108" spans="1:17" s="5" customFormat="1" ht="34.5" customHeight="1">
      <c r="A108" s="51" t="s">
        <v>104</v>
      </c>
      <c r="B108" s="3">
        <v>41055000</v>
      </c>
      <c r="C108" s="23">
        <v>327.1</v>
      </c>
      <c r="D108" s="23"/>
      <c r="E108" s="22">
        <f t="shared" si="13"/>
        <v>327.1</v>
      </c>
      <c r="F108" s="92">
        <v>490.6</v>
      </c>
      <c r="G108" s="23"/>
      <c r="H108" s="22">
        <f t="shared" si="14"/>
        <v>490.6</v>
      </c>
      <c r="I108" s="23">
        <v>490.6</v>
      </c>
      <c r="J108" s="23"/>
      <c r="K108" s="22">
        <f t="shared" si="15"/>
        <v>490.6</v>
      </c>
      <c r="L108" s="22">
        <f t="shared" si="19"/>
        <v>149.98471415469274</v>
      </c>
      <c r="M108" s="22"/>
      <c r="N108" s="22">
        <f t="shared" si="16"/>
        <v>149.98471415469274</v>
      </c>
      <c r="O108" s="22">
        <f t="shared" si="20"/>
        <v>100</v>
      </c>
      <c r="P108" s="22"/>
      <c r="Q108" s="22">
        <f t="shared" si="18"/>
        <v>100</v>
      </c>
    </row>
    <row r="109" spans="1:17" s="5" customFormat="1" ht="19.5" customHeight="1">
      <c r="A109" s="57" t="s">
        <v>77</v>
      </c>
      <c r="B109" s="4">
        <v>50000000</v>
      </c>
      <c r="C109" s="23"/>
      <c r="D109" s="23"/>
      <c r="E109" s="22"/>
      <c r="F109" s="92"/>
      <c r="G109" s="23"/>
      <c r="H109" s="22"/>
      <c r="I109" s="23"/>
      <c r="J109" s="22">
        <f>J110</f>
        <v>4.8</v>
      </c>
      <c r="K109" s="22">
        <f t="shared" si="15"/>
        <v>4.8</v>
      </c>
      <c r="L109" s="22"/>
      <c r="M109" s="22"/>
      <c r="N109" s="22"/>
      <c r="O109" s="22"/>
      <c r="P109" s="22"/>
      <c r="Q109" s="22"/>
    </row>
    <row r="110" spans="1:17" s="5" customFormat="1" ht="26.25" customHeight="1">
      <c r="A110" s="51" t="s">
        <v>78</v>
      </c>
      <c r="B110" s="3">
        <v>50110000</v>
      </c>
      <c r="C110" s="23"/>
      <c r="D110" s="23"/>
      <c r="E110" s="22"/>
      <c r="F110" s="92"/>
      <c r="G110" s="23"/>
      <c r="H110" s="22"/>
      <c r="I110" s="23"/>
      <c r="J110" s="23">
        <v>4.8</v>
      </c>
      <c r="K110" s="22">
        <f t="shared" si="15"/>
        <v>4.8</v>
      </c>
      <c r="L110" s="22"/>
      <c r="M110" s="22"/>
      <c r="N110" s="22"/>
      <c r="O110" s="22"/>
      <c r="P110" s="22"/>
      <c r="Q110" s="22"/>
    </row>
    <row r="111" spans="1:17" s="27" customFormat="1" ht="23.25" customHeight="1">
      <c r="A111" s="28" t="s">
        <v>30</v>
      </c>
      <c r="B111" s="4">
        <v>900102</v>
      </c>
      <c r="C111" s="22">
        <f aca="true" t="shared" si="22" ref="C111:I111">C87+C88</f>
        <v>104134.28</v>
      </c>
      <c r="D111" s="22">
        <f t="shared" si="22"/>
        <v>703</v>
      </c>
      <c r="E111" s="22">
        <f t="shared" si="13"/>
        <v>104837.28</v>
      </c>
      <c r="F111" s="22">
        <f t="shared" si="22"/>
        <v>76468.5</v>
      </c>
      <c r="G111" s="22">
        <f>G87+G96</f>
        <v>4275.5</v>
      </c>
      <c r="H111" s="22">
        <f t="shared" si="14"/>
        <v>80744</v>
      </c>
      <c r="I111" s="22">
        <f t="shared" si="22"/>
        <v>73620.11399999999</v>
      </c>
      <c r="J111" s="22">
        <f>J87+J109+J96</f>
        <v>4741.8</v>
      </c>
      <c r="K111" s="22">
        <f t="shared" si="15"/>
        <v>78361.91399999999</v>
      </c>
      <c r="L111" s="22">
        <f t="shared" si="19"/>
        <v>70.69729007585205</v>
      </c>
      <c r="M111" s="22">
        <f>J111/D111*100</f>
        <v>674.5092460881935</v>
      </c>
      <c r="N111" s="22">
        <f t="shared" si="16"/>
        <v>74.74622958550621</v>
      </c>
      <c r="O111" s="22">
        <f t="shared" si="20"/>
        <v>96.27508581965121</v>
      </c>
      <c r="P111" s="22">
        <f t="shared" si="17"/>
        <v>110.9063267454099</v>
      </c>
      <c r="Q111" s="22">
        <f t="shared" si="18"/>
        <v>97.04982908946793</v>
      </c>
    </row>
    <row r="112" spans="1:17" s="5" customFormat="1" ht="12.75" hidden="1">
      <c r="A112" s="16" t="s">
        <v>19</v>
      </c>
      <c r="B112" s="3"/>
      <c r="C112" s="23"/>
      <c r="D112" s="23"/>
      <c r="E112" s="22">
        <f aca="true" t="shared" si="23" ref="E112:E119">C112+D112</f>
        <v>0</v>
      </c>
      <c r="F112" s="60"/>
      <c r="G112" s="60"/>
      <c r="H112" s="60"/>
      <c r="I112" s="60"/>
      <c r="J112" s="60"/>
      <c r="K112" s="22">
        <f t="shared" si="15"/>
        <v>0</v>
      </c>
      <c r="L112" s="60"/>
      <c r="M112" s="60"/>
      <c r="N112" s="60"/>
      <c r="O112" s="60"/>
      <c r="P112" s="60"/>
      <c r="Q112" s="60"/>
    </row>
    <row r="113" spans="1:17" s="12" customFormat="1" ht="12.75" hidden="1">
      <c r="A113" s="7" t="s">
        <v>23</v>
      </c>
      <c r="B113" s="6">
        <v>203000</v>
      </c>
      <c r="C113" s="23"/>
      <c r="D113" s="23"/>
      <c r="E113" s="22">
        <f t="shared" si="23"/>
        <v>0</v>
      </c>
      <c r="F113" s="60"/>
      <c r="G113" s="60"/>
      <c r="H113" s="60">
        <f aca="true" t="shared" si="24" ref="H113:H119">F113+G113</f>
        <v>0</v>
      </c>
      <c r="I113" s="60"/>
      <c r="J113" s="60"/>
      <c r="K113" s="22">
        <f t="shared" si="15"/>
        <v>0</v>
      </c>
      <c r="L113" s="59"/>
      <c r="M113" s="59"/>
      <c r="N113" s="59"/>
      <c r="O113" s="59"/>
      <c r="P113" s="59"/>
      <c r="Q113" s="59"/>
    </row>
    <row r="114" spans="1:17" s="13" customFormat="1" ht="12.75" hidden="1">
      <c r="A114" s="7" t="s">
        <v>20</v>
      </c>
      <c r="B114" s="6">
        <v>205000</v>
      </c>
      <c r="C114" s="95"/>
      <c r="D114" s="95"/>
      <c r="E114" s="22">
        <f t="shared" si="23"/>
        <v>0</v>
      </c>
      <c r="F114" s="61"/>
      <c r="G114" s="61"/>
      <c r="H114" s="60">
        <f t="shared" si="24"/>
        <v>0</v>
      </c>
      <c r="I114" s="61"/>
      <c r="J114" s="61"/>
      <c r="K114" s="22">
        <f t="shared" si="15"/>
        <v>0</v>
      </c>
      <c r="L114" s="59"/>
      <c r="M114" s="59"/>
      <c r="N114" s="59"/>
      <c r="O114" s="59"/>
      <c r="P114" s="59" t="e">
        <f aca="true" t="shared" si="25" ref="P114:P119">J114/G114*100</f>
        <v>#DIV/0!</v>
      </c>
      <c r="Q114" s="59" t="e">
        <f>K114/H114*100</f>
        <v>#DIV/0!</v>
      </c>
    </row>
    <row r="115" spans="1:17" s="13" customFormat="1" ht="12.75" hidden="1">
      <c r="A115" s="7" t="s">
        <v>21</v>
      </c>
      <c r="B115" s="14">
        <v>208000</v>
      </c>
      <c r="C115" s="95"/>
      <c r="D115" s="95"/>
      <c r="E115" s="22">
        <f t="shared" si="23"/>
        <v>0</v>
      </c>
      <c r="F115" s="61"/>
      <c r="G115" s="61"/>
      <c r="H115" s="60">
        <f t="shared" si="24"/>
        <v>0</v>
      </c>
      <c r="I115" s="61"/>
      <c r="J115" s="61"/>
      <c r="K115" s="22">
        <f t="shared" si="15"/>
        <v>0</v>
      </c>
      <c r="L115" s="59"/>
      <c r="M115" s="59"/>
      <c r="N115" s="59"/>
      <c r="O115" s="59" t="e">
        <f>I115/F115*100</f>
        <v>#DIV/0!</v>
      </c>
      <c r="P115" s="59" t="e">
        <f t="shared" si="25"/>
        <v>#DIV/0!</v>
      </c>
      <c r="Q115" s="59" t="e">
        <f>K115/H115*100</f>
        <v>#DIV/0!</v>
      </c>
    </row>
    <row r="116" spans="1:17" s="13" customFormat="1" ht="22.5" hidden="1">
      <c r="A116" s="7" t="s">
        <v>32</v>
      </c>
      <c r="B116" s="14">
        <v>208400</v>
      </c>
      <c r="C116" s="95"/>
      <c r="D116" s="95"/>
      <c r="E116" s="22">
        <f t="shared" si="23"/>
        <v>0</v>
      </c>
      <c r="F116" s="61"/>
      <c r="G116" s="61"/>
      <c r="H116" s="60">
        <f t="shared" si="24"/>
        <v>0</v>
      </c>
      <c r="I116" s="61"/>
      <c r="J116" s="61"/>
      <c r="K116" s="22">
        <f t="shared" si="15"/>
        <v>0</v>
      </c>
      <c r="L116" s="59"/>
      <c r="M116" s="59"/>
      <c r="N116" s="59"/>
      <c r="O116" s="59" t="e">
        <f>I116/F116*100</f>
        <v>#DIV/0!</v>
      </c>
      <c r="P116" s="59" t="e">
        <f t="shared" si="25"/>
        <v>#DIV/0!</v>
      </c>
      <c r="Q116" s="59"/>
    </row>
    <row r="117" spans="1:17" s="13" customFormat="1" ht="12.75" hidden="1">
      <c r="A117" s="7" t="s">
        <v>22</v>
      </c>
      <c r="B117" s="14">
        <v>404100</v>
      </c>
      <c r="C117" s="95"/>
      <c r="D117" s="95"/>
      <c r="E117" s="22">
        <f t="shared" si="23"/>
        <v>0</v>
      </c>
      <c r="F117" s="61"/>
      <c r="G117" s="61"/>
      <c r="H117" s="60">
        <f t="shared" si="24"/>
        <v>0</v>
      </c>
      <c r="I117" s="61"/>
      <c r="J117" s="61"/>
      <c r="K117" s="22">
        <f t="shared" si="15"/>
        <v>0</v>
      </c>
      <c r="L117" s="59" t="e">
        <f aca="true" t="shared" si="26" ref="L117:N119">I117/C117*100</f>
        <v>#DIV/0!</v>
      </c>
      <c r="M117" s="59" t="e">
        <f t="shared" si="26"/>
        <v>#DIV/0!</v>
      </c>
      <c r="N117" s="59" t="e">
        <f t="shared" si="26"/>
        <v>#DIV/0!</v>
      </c>
      <c r="O117" s="59" t="e">
        <f>I117/F117*100</f>
        <v>#DIV/0!</v>
      </c>
      <c r="P117" s="59" t="e">
        <f t="shared" si="25"/>
        <v>#DIV/0!</v>
      </c>
      <c r="Q117" s="59" t="e">
        <f>K117/H117*100</f>
        <v>#DIV/0!</v>
      </c>
    </row>
    <row r="118" spans="1:17" s="29" customFormat="1" ht="15.75" hidden="1">
      <c r="A118" s="28" t="s">
        <v>31</v>
      </c>
      <c r="B118" s="28"/>
      <c r="C118" s="96">
        <f>C111+C113+C114+C115</f>
        <v>104134.28</v>
      </c>
      <c r="D118" s="96">
        <f>D111+D113+D114+D115</f>
        <v>703</v>
      </c>
      <c r="E118" s="22">
        <f t="shared" si="23"/>
        <v>104837.28</v>
      </c>
      <c r="F118" s="62">
        <f>F111+F113+F114+F115</f>
        <v>76468.5</v>
      </c>
      <c r="G118" s="62">
        <f>G111+G113+G114+G115</f>
        <v>4275.5</v>
      </c>
      <c r="H118" s="62">
        <f t="shared" si="24"/>
        <v>80744</v>
      </c>
      <c r="I118" s="62">
        <f>I111+I114+I115</f>
        <v>73620.11399999999</v>
      </c>
      <c r="J118" s="62">
        <f>J111+J114+J115</f>
        <v>4741.8</v>
      </c>
      <c r="K118" s="22">
        <f t="shared" si="15"/>
        <v>78361.91399999999</v>
      </c>
      <c r="L118" s="59">
        <f t="shared" si="26"/>
        <v>70.69729007585205</v>
      </c>
      <c r="M118" s="59">
        <f t="shared" si="26"/>
        <v>674.5092460881935</v>
      </c>
      <c r="N118" s="59">
        <f t="shared" si="26"/>
        <v>74.74622958550621</v>
      </c>
      <c r="O118" s="59">
        <f>I118/F118*100</f>
        <v>96.27508581965121</v>
      </c>
      <c r="P118" s="59">
        <f t="shared" si="25"/>
        <v>110.9063267454099</v>
      </c>
      <c r="Q118" s="59">
        <f>K118/H118*100</f>
        <v>97.04982908946793</v>
      </c>
    </row>
    <row r="119" spans="1:17" s="12" customFormat="1" ht="12.75" hidden="1">
      <c r="A119" s="16" t="s">
        <v>3</v>
      </c>
      <c r="B119" s="3"/>
      <c r="C119" s="23">
        <f>C118-1990</f>
        <v>102144.28</v>
      </c>
      <c r="D119" s="23">
        <f>D118</f>
        <v>703</v>
      </c>
      <c r="E119" s="22">
        <f t="shared" si="23"/>
        <v>102847.28</v>
      </c>
      <c r="F119" s="60">
        <f>F118-'[1]2017'!$F$82</f>
        <v>75289</v>
      </c>
      <c r="G119" s="60">
        <f>G118-'[1]2017'!$G$82</f>
        <v>-203.80000000000018</v>
      </c>
      <c r="H119" s="60">
        <f t="shared" si="24"/>
        <v>75085.2</v>
      </c>
      <c r="I119" s="60">
        <f>I118-'[1]2017'!$I$82</f>
        <v>72605.71399999999</v>
      </c>
      <c r="J119" s="60">
        <f>J118-'[1]2017'!$J$82</f>
        <v>1589</v>
      </c>
      <c r="K119" s="22">
        <f t="shared" si="15"/>
        <v>74194.71399999999</v>
      </c>
      <c r="L119" s="59">
        <f t="shared" si="26"/>
        <v>71.0815270321549</v>
      </c>
      <c r="M119" s="59">
        <f t="shared" si="26"/>
        <v>226.03129445234708</v>
      </c>
      <c r="N119" s="59">
        <f t="shared" si="26"/>
        <v>72.14066721064475</v>
      </c>
      <c r="O119" s="59">
        <f>I119/F119*100</f>
        <v>96.43601854188526</v>
      </c>
      <c r="P119" s="59">
        <f t="shared" si="25"/>
        <v>-779.6859666339541</v>
      </c>
      <c r="Q119" s="59">
        <f>K119/H119*100</f>
        <v>98.81403259230846</v>
      </c>
    </row>
    <row r="120" spans="6:11" ht="12.75">
      <c r="F120" s="30"/>
      <c r="G120" s="30"/>
      <c r="I120" s="30"/>
      <c r="J120" s="30"/>
      <c r="K120" s="30"/>
    </row>
    <row r="121" spans="6:11" ht="12.75">
      <c r="F121" s="40"/>
      <c r="G121" s="40"/>
      <c r="I121" s="30"/>
      <c r="J121" s="30"/>
      <c r="K121" s="30"/>
    </row>
    <row r="122" spans="3:10" ht="12.75">
      <c r="C122" s="30"/>
      <c r="D122" s="30"/>
      <c r="F122" s="30"/>
      <c r="G122" s="30"/>
      <c r="I122" s="30"/>
      <c r="J122" s="30"/>
    </row>
    <row r="123" spans="6:10" ht="12.75">
      <c r="F123" s="30"/>
      <c r="G123" s="30"/>
      <c r="I123" s="30"/>
      <c r="J123" s="30"/>
    </row>
    <row r="126" ht="12.75">
      <c r="J126" s="30"/>
    </row>
    <row r="127" ht="12.75">
      <c r="J127" s="30"/>
    </row>
  </sheetData>
  <sheetProtection/>
  <mergeCells count="12">
    <mergeCell ref="C11:K11"/>
    <mergeCell ref="L11:N12"/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:E49"/>
    </sheetView>
  </sheetViews>
  <sheetFormatPr defaultColWidth="9.00390625" defaultRowHeight="12.75"/>
  <cols>
    <col min="1" max="1" width="21.875" style="0" customWidth="1"/>
    <col min="2" max="2" width="16.875" style="0" customWidth="1"/>
    <col min="3" max="3" width="17.625" style="0" customWidth="1"/>
    <col min="4" max="4" width="10.625" style="0" customWidth="1"/>
    <col min="5" max="5" width="14.625" style="0" customWidth="1"/>
    <col min="6" max="6" width="13.125" style="0" customWidth="1"/>
  </cols>
  <sheetData>
    <row r="1" spans="2:6" ht="12.75">
      <c r="B1" s="83"/>
      <c r="C1" s="83"/>
      <c r="D1" s="83"/>
      <c r="E1" s="83"/>
      <c r="F1" s="83"/>
    </row>
    <row r="2" spans="1:6" ht="12.75">
      <c r="A2" s="69" t="s">
        <v>110</v>
      </c>
      <c r="B2" s="71" t="s">
        <v>112</v>
      </c>
      <c r="C2" s="68" t="s">
        <v>122</v>
      </c>
      <c r="D2" s="68" t="s">
        <v>123</v>
      </c>
      <c r="E2" s="68" t="s">
        <v>128</v>
      </c>
      <c r="F2" s="68"/>
    </row>
    <row r="3" spans="1:6" ht="12.75">
      <c r="A3" s="68" t="s">
        <v>111</v>
      </c>
      <c r="B3" s="68">
        <v>1</v>
      </c>
      <c r="C3" s="68"/>
      <c r="D3" s="68"/>
      <c r="E3" s="68"/>
      <c r="F3" s="68"/>
    </row>
    <row r="4" spans="1:6" ht="12.75">
      <c r="A4" s="68" t="s">
        <v>113</v>
      </c>
      <c r="B4" s="68">
        <v>1</v>
      </c>
      <c r="C4" s="68"/>
      <c r="D4" s="68">
        <v>1</v>
      </c>
      <c r="E4" s="68"/>
      <c r="F4" s="68"/>
    </row>
    <row r="5" spans="1:6" ht="12.75">
      <c r="A5" s="68" t="s">
        <v>117</v>
      </c>
      <c r="B5" s="68">
        <v>1</v>
      </c>
      <c r="C5" s="68"/>
      <c r="D5" s="68">
        <v>1</v>
      </c>
      <c r="E5" s="68"/>
      <c r="F5" s="68"/>
    </row>
    <row r="6" spans="1:6" ht="12.75">
      <c r="A6" s="68" t="s">
        <v>114</v>
      </c>
      <c r="B6" s="68"/>
      <c r="C6" s="68"/>
      <c r="D6" s="68"/>
      <c r="E6" s="68"/>
      <c r="F6" s="68"/>
    </row>
    <row r="7" spans="1:6" ht="12.75">
      <c r="A7" s="68" t="s">
        <v>115</v>
      </c>
      <c r="B7" s="68">
        <v>1</v>
      </c>
      <c r="C7" s="68"/>
      <c r="D7" s="68">
        <v>1</v>
      </c>
      <c r="E7" s="68"/>
      <c r="F7" s="68"/>
    </row>
    <row r="8" spans="1:6" ht="12.75">
      <c r="A8" s="68" t="s">
        <v>116</v>
      </c>
      <c r="B8" s="68">
        <v>1</v>
      </c>
      <c r="C8" s="68"/>
      <c r="D8" s="68"/>
      <c r="E8" s="68">
        <v>1</v>
      </c>
      <c r="F8" s="68"/>
    </row>
    <row r="9" spans="1:6" ht="12.75">
      <c r="A9" s="68" t="s">
        <v>118</v>
      </c>
      <c r="B9" s="68">
        <v>1</v>
      </c>
      <c r="C9" s="68"/>
      <c r="D9" s="68"/>
      <c r="E9" s="68"/>
      <c r="F9" s="68"/>
    </row>
    <row r="10" spans="1:6" ht="12.75">
      <c r="A10" s="68" t="s">
        <v>119</v>
      </c>
      <c r="B10" s="68">
        <v>1</v>
      </c>
      <c r="C10" s="68"/>
      <c r="D10" s="68">
        <v>1</v>
      </c>
      <c r="E10" s="68"/>
      <c r="F10" s="68"/>
    </row>
    <row r="11" spans="1:6" ht="12.75">
      <c r="A11" s="68"/>
      <c r="B11" s="68"/>
      <c r="C11" s="68"/>
      <c r="D11" s="68"/>
      <c r="E11" s="68"/>
      <c r="F11" s="68"/>
    </row>
    <row r="12" spans="1:6" ht="12.75">
      <c r="A12" s="69" t="s">
        <v>120</v>
      </c>
      <c r="B12" s="84"/>
      <c r="C12" s="85"/>
      <c r="D12" s="85"/>
      <c r="E12" s="85"/>
      <c r="F12" s="85"/>
    </row>
    <row r="13" spans="1:6" ht="12.75">
      <c r="A13" s="68" t="s">
        <v>124</v>
      </c>
      <c r="B13" s="68">
        <v>1</v>
      </c>
      <c r="C13" s="68">
        <v>1</v>
      </c>
      <c r="D13" s="68"/>
      <c r="E13" s="68">
        <v>1</v>
      </c>
      <c r="F13" s="68"/>
    </row>
    <row r="14" spans="1:6" ht="12.75">
      <c r="A14" s="68" t="s">
        <v>117</v>
      </c>
      <c r="B14" s="68">
        <v>1</v>
      </c>
      <c r="C14" s="68">
        <v>1</v>
      </c>
      <c r="D14" s="68">
        <v>1</v>
      </c>
      <c r="E14" s="68"/>
      <c r="F14" s="68"/>
    </row>
    <row r="15" spans="1:6" ht="12.75">
      <c r="A15" s="68" t="s">
        <v>114</v>
      </c>
      <c r="B15" s="68">
        <v>1</v>
      </c>
      <c r="C15" s="68"/>
      <c r="D15" s="68">
        <v>1</v>
      </c>
      <c r="E15" s="68"/>
      <c r="F15" s="68"/>
    </row>
    <row r="16" spans="1:6" ht="12.75">
      <c r="A16" s="68" t="s">
        <v>115</v>
      </c>
      <c r="B16" s="68">
        <v>1</v>
      </c>
      <c r="C16" s="68"/>
      <c r="D16" s="68"/>
      <c r="E16" s="68"/>
      <c r="F16" s="68"/>
    </row>
    <row r="17" spans="1:6" ht="12.75">
      <c r="A17" s="68" t="s">
        <v>116</v>
      </c>
      <c r="B17" s="68">
        <v>1</v>
      </c>
      <c r="C17" s="68"/>
      <c r="D17" s="68">
        <v>1</v>
      </c>
      <c r="E17" s="68"/>
      <c r="F17" s="68"/>
    </row>
    <row r="18" spans="1:6" ht="12.75">
      <c r="A18" s="68" t="s">
        <v>118</v>
      </c>
      <c r="B18" s="68">
        <v>1</v>
      </c>
      <c r="C18" s="68"/>
      <c r="D18" s="68"/>
      <c r="E18" s="68">
        <v>1</v>
      </c>
      <c r="F18" s="68"/>
    </row>
    <row r="19" spans="1:6" ht="12.75">
      <c r="A19" s="68" t="s">
        <v>119</v>
      </c>
      <c r="B19" s="68">
        <v>1</v>
      </c>
      <c r="C19" s="68"/>
      <c r="D19" s="68">
        <v>1</v>
      </c>
      <c r="E19" s="68"/>
      <c r="F19" s="68"/>
    </row>
    <row r="20" spans="1:6" ht="12.75">
      <c r="A20" s="68" t="s">
        <v>113</v>
      </c>
      <c r="B20" s="68">
        <v>1</v>
      </c>
      <c r="C20" s="68"/>
      <c r="D20" s="68">
        <v>1</v>
      </c>
      <c r="E20" s="68"/>
      <c r="F20" s="68"/>
    </row>
    <row r="21" spans="1:6" ht="12.75">
      <c r="A21" s="68"/>
      <c r="B21" s="68"/>
      <c r="C21" s="68"/>
      <c r="D21" s="68"/>
      <c r="E21" s="68"/>
      <c r="F21" s="68"/>
    </row>
    <row r="22" spans="1:6" ht="12.75">
      <c r="A22" s="69" t="s">
        <v>125</v>
      </c>
      <c r="B22" s="68"/>
      <c r="C22" s="68"/>
      <c r="D22" s="68"/>
      <c r="E22" s="68"/>
      <c r="F22" s="68"/>
    </row>
    <row r="23" spans="1:6" ht="12.75">
      <c r="A23" s="68" t="s">
        <v>124</v>
      </c>
      <c r="B23" s="68">
        <v>1</v>
      </c>
      <c r="C23" s="68">
        <v>1</v>
      </c>
      <c r="D23" s="68">
        <v>1</v>
      </c>
      <c r="E23" s="68"/>
      <c r="F23" s="68"/>
    </row>
    <row r="24" spans="1:6" ht="12.75">
      <c r="A24" s="68" t="s">
        <v>116</v>
      </c>
      <c r="B24" s="68">
        <v>1</v>
      </c>
      <c r="C24" s="68"/>
      <c r="D24" s="68"/>
      <c r="E24" s="68"/>
      <c r="F24" s="68"/>
    </row>
    <row r="25" spans="1:6" ht="12.75">
      <c r="A25" s="68" t="s">
        <v>114</v>
      </c>
      <c r="B25" s="68">
        <v>1</v>
      </c>
      <c r="C25" s="68"/>
      <c r="D25" s="68">
        <v>1</v>
      </c>
      <c r="E25" s="68"/>
      <c r="F25" s="68"/>
    </row>
    <row r="26" spans="1:6" ht="12.75">
      <c r="A26" s="68" t="s">
        <v>117</v>
      </c>
      <c r="B26" s="68">
        <v>1</v>
      </c>
      <c r="C26" s="68">
        <v>1</v>
      </c>
      <c r="D26" s="68">
        <v>1</v>
      </c>
      <c r="E26" s="68"/>
      <c r="F26" s="68"/>
    </row>
    <row r="27" spans="1:6" ht="12.75">
      <c r="A27" s="68" t="s">
        <v>126</v>
      </c>
      <c r="B27" s="68">
        <v>1</v>
      </c>
      <c r="C27" s="68"/>
      <c r="D27" s="68">
        <v>1</v>
      </c>
      <c r="E27" s="68"/>
      <c r="F27" s="68"/>
    </row>
    <row r="28" spans="1:6" ht="12.75">
      <c r="A28" s="68" t="s">
        <v>118</v>
      </c>
      <c r="B28" s="68">
        <v>1</v>
      </c>
      <c r="C28" s="68"/>
      <c r="D28" s="68"/>
      <c r="E28" s="68"/>
      <c r="F28" s="68"/>
    </row>
    <row r="29" spans="1:6" ht="12.75">
      <c r="A29" s="68"/>
      <c r="B29" s="68"/>
      <c r="C29" s="68"/>
      <c r="D29" s="68"/>
      <c r="E29" s="68"/>
      <c r="F29" s="68"/>
    </row>
    <row r="30" spans="1:6" ht="12.75">
      <c r="A30" s="69" t="s">
        <v>127</v>
      </c>
      <c r="B30" s="68"/>
      <c r="C30" s="68"/>
      <c r="D30" s="68"/>
      <c r="E30" s="68"/>
      <c r="F30" s="68"/>
    </row>
    <row r="31" spans="1:6" ht="12.75">
      <c r="A31" s="68" t="s">
        <v>124</v>
      </c>
      <c r="B31" s="68">
        <v>1</v>
      </c>
      <c r="C31" s="68">
        <v>1</v>
      </c>
      <c r="D31" s="68"/>
      <c r="E31" s="68"/>
      <c r="F31" s="68"/>
    </row>
    <row r="32" spans="1:6" ht="12.75">
      <c r="A32" s="68" t="s">
        <v>113</v>
      </c>
      <c r="B32" s="68"/>
      <c r="C32" s="68"/>
      <c r="D32" s="68"/>
      <c r="E32" s="68"/>
      <c r="F32" s="68"/>
    </row>
    <row r="33" spans="1:6" ht="12.75">
      <c r="A33" s="68" t="s">
        <v>117</v>
      </c>
      <c r="B33" s="68">
        <v>1</v>
      </c>
      <c r="C33" s="68"/>
      <c r="D33" s="68"/>
      <c r="E33" s="68"/>
      <c r="F33" s="68"/>
    </row>
    <row r="34" spans="1:6" ht="12.75">
      <c r="A34" s="68" t="s">
        <v>114</v>
      </c>
      <c r="B34" s="68">
        <v>1</v>
      </c>
      <c r="C34" s="68"/>
      <c r="D34" s="68">
        <v>1</v>
      </c>
      <c r="E34" s="68"/>
      <c r="F34" s="68"/>
    </row>
    <row r="35" spans="1:6" ht="12.75">
      <c r="A35" s="68" t="s">
        <v>115</v>
      </c>
      <c r="B35" s="68">
        <v>1</v>
      </c>
      <c r="C35" s="68"/>
      <c r="D35" s="68"/>
      <c r="E35" s="68">
        <v>1</v>
      </c>
      <c r="F35" s="68"/>
    </row>
    <row r="36" spans="1:6" ht="12.75">
      <c r="A36" s="68" t="s">
        <v>116</v>
      </c>
      <c r="B36" s="68">
        <v>1</v>
      </c>
      <c r="C36" s="68"/>
      <c r="D36" s="68"/>
      <c r="E36" s="68"/>
      <c r="F36" s="68"/>
    </row>
    <row r="37" spans="1:6" ht="12.75">
      <c r="A37" s="70" t="s">
        <v>118</v>
      </c>
      <c r="B37" s="68">
        <v>1</v>
      </c>
      <c r="C37" s="68"/>
      <c r="D37" s="68"/>
      <c r="E37" s="68"/>
      <c r="F37" s="68"/>
    </row>
    <row r="38" spans="1:6" ht="12.75">
      <c r="A38" s="70" t="s">
        <v>126</v>
      </c>
      <c r="B38" s="68">
        <v>1</v>
      </c>
      <c r="C38" s="68"/>
      <c r="D38" s="68"/>
      <c r="E38" s="68"/>
      <c r="F38" s="68"/>
    </row>
    <row r="39" spans="1:6" ht="12.75">
      <c r="A39" s="68"/>
      <c r="B39" s="68"/>
      <c r="C39" s="68"/>
      <c r="D39" s="68"/>
      <c r="E39" s="68"/>
      <c r="F39" s="68"/>
    </row>
    <row r="40" spans="1:6" ht="12.75">
      <c r="A40" s="69" t="s">
        <v>121</v>
      </c>
      <c r="B40" s="68"/>
      <c r="C40" s="68"/>
      <c r="D40" s="68"/>
      <c r="E40" s="68"/>
      <c r="F40" s="68"/>
    </row>
    <row r="41" spans="1:6" ht="12.75">
      <c r="A41" s="68" t="s">
        <v>124</v>
      </c>
      <c r="B41" s="68"/>
      <c r="C41" s="68"/>
      <c r="D41" s="68"/>
      <c r="E41" s="68"/>
      <c r="F41" s="68"/>
    </row>
    <row r="42" spans="1:6" ht="12.75">
      <c r="A42" s="68" t="s">
        <v>113</v>
      </c>
      <c r="B42" s="68"/>
      <c r="C42" s="68"/>
      <c r="D42" s="68"/>
      <c r="E42" s="68"/>
      <c r="F42" s="68"/>
    </row>
    <row r="43" spans="1:6" ht="12.75">
      <c r="A43" s="68" t="s">
        <v>117</v>
      </c>
      <c r="B43" s="68"/>
      <c r="C43" s="68"/>
      <c r="D43" s="68"/>
      <c r="E43" s="68"/>
      <c r="F43" s="68"/>
    </row>
    <row r="44" spans="1:6" ht="12.75">
      <c r="A44" s="68" t="s">
        <v>114</v>
      </c>
      <c r="B44" s="68"/>
      <c r="C44" s="68"/>
      <c r="D44" s="68"/>
      <c r="E44" s="68"/>
      <c r="F44" s="68"/>
    </row>
    <row r="45" spans="1:6" ht="12.75">
      <c r="A45" s="68" t="s">
        <v>115</v>
      </c>
      <c r="B45" s="68"/>
      <c r="C45" s="68"/>
      <c r="D45" s="68"/>
      <c r="E45" s="68"/>
      <c r="F45" s="68"/>
    </row>
    <row r="46" spans="1:6" ht="12.75">
      <c r="A46" s="68" t="s">
        <v>116</v>
      </c>
      <c r="B46" s="68"/>
      <c r="C46" s="68"/>
      <c r="D46" s="68"/>
      <c r="E46" s="68"/>
      <c r="F46" s="68"/>
    </row>
    <row r="47" spans="1:6" ht="12.75">
      <c r="A47" s="68" t="s">
        <v>118</v>
      </c>
      <c r="B47" s="68"/>
      <c r="C47" s="68"/>
      <c r="D47" s="68"/>
      <c r="E47" s="68"/>
      <c r="F47" s="68"/>
    </row>
    <row r="48" spans="1:6" ht="12.75">
      <c r="A48" s="68" t="s">
        <v>126</v>
      </c>
      <c r="B48" s="68"/>
      <c r="C48" s="68"/>
      <c r="D48" s="68"/>
      <c r="E48" s="68"/>
      <c r="F48" s="68"/>
    </row>
    <row r="49" spans="1:6" ht="12.75">
      <c r="A49" s="68"/>
      <c r="B49" s="68">
        <f>SUM(B3:F48)</f>
        <v>51</v>
      </c>
      <c r="C49" s="68">
        <f>SUM(C3:G48)</f>
        <v>23</v>
      </c>
      <c r="D49" s="68">
        <f>SUM(D3:H48)</f>
        <v>18</v>
      </c>
      <c r="E49" s="68">
        <f>SUM(E3:I48)</f>
        <v>4</v>
      </c>
      <c r="F49" s="68"/>
    </row>
    <row r="50" spans="1:6" ht="12.75">
      <c r="A50" s="68"/>
      <c r="B50" s="68"/>
      <c r="C50" s="68"/>
      <c r="D50" s="68"/>
      <c r="E50" s="68"/>
      <c r="F50" s="68"/>
    </row>
    <row r="51" spans="1:6" ht="12.75">
      <c r="A51" s="68"/>
      <c r="B51" s="68"/>
      <c r="C51" s="68"/>
      <c r="D51" s="68"/>
      <c r="E51" s="68"/>
      <c r="F51" s="68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админ</cp:lastModifiedBy>
  <cp:lastPrinted>2021-08-05T09:32:17Z</cp:lastPrinted>
  <dcterms:created xsi:type="dcterms:W3CDTF">2001-01-27T07:49:27Z</dcterms:created>
  <dcterms:modified xsi:type="dcterms:W3CDTF">2021-10-19T11:12:39Z</dcterms:modified>
  <cp:category/>
  <cp:version/>
  <cp:contentType/>
  <cp:contentStatus/>
</cp:coreProperties>
</file>